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LF Construction Services PTY Ltd\Jobs\Ongoing Jobs\Solutions Plus - Homestead Park\"/>
    </mc:Choice>
  </mc:AlternateContent>
  <xr:revisionPtr revIDLastSave="0" documentId="13_ncr:1_{61048BCF-AEA9-4174-ACA1-9FCF46DF37CB}" xr6:coauthVersionLast="47" xr6:coauthVersionMax="47" xr10:uidLastSave="{00000000-0000-0000-0000-000000000000}"/>
  <bookViews>
    <workbookView minimized="1" xWindow="71460" yWindow="7305" windowWidth="9600" windowHeight="4785" xr2:uid="{7DA331CA-8C7B-4141-A263-810CCF5A527A}"/>
  </bookViews>
  <sheets>
    <sheet name="Labor" sheetId="1" r:id="rId1"/>
    <sheet name="Basket Ball Court" sheetId="6" r:id="rId2"/>
    <sheet name="Curved Paths" sheetId="7" r:id="rId3"/>
    <sheet name="Tennis Courts" sheetId="3" r:id="rId4"/>
    <sheet name="Footpath Purple" sheetId="10" r:id="rId5"/>
    <sheet name="Footpath Steve" sheetId="4" r:id="rId6"/>
    <sheet name="Footpath Yellow" sheetId="8" r:id="rId7"/>
    <sheet name="Sheet5" sheetId="11" r:id="rId8"/>
    <sheet name="Materials" sheetId="2" r:id="rId9"/>
    <sheet name="Connelly" sheetId="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33" i="1" l="1"/>
  <c r="N21" i="11" l="1"/>
  <c r="N23" i="11"/>
  <c r="J23" i="11"/>
  <c r="I23" i="11"/>
  <c r="H23" i="11"/>
  <c r="G23" i="11"/>
  <c r="H19" i="11"/>
  <c r="I19" i="11"/>
  <c r="J19" i="11"/>
  <c r="G19" i="11"/>
  <c r="O43" i="10"/>
  <c r="J45" i="10"/>
  <c r="H45" i="10"/>
  <c r="I45" i="10"/>
  <c r="G45" i="10"/>
  <c r="H41" i="10"/>
  <c r="I41" i="10"/>
  <c r="J41" i="10"/>
  <c r="G41" i="10"/>
  <c r="H22" i="8"/>
  <c r="H25" i="8" s="1"/>
  <c r="I22" i="8"/>
  <c r="I25" i="8" s="1"/>
  <c r="G22" i="8"/>
  <c r="G25" i="8" s="1"/>
  <c r="O32" i="4"/>
  <c r="M30" i="4"/>
  <c r="M32" i="4"/>
  <c r="K32" i="4"/>
  <c r="J32" i="4"/>
  <c r="I32" i="4"/>
  <c r="K29" i="4"/>
  <c r="J29" i="4"/>
  <c r="I29" i="4"/>
  <c r="L18" i="4"/>
  <c r="K18" i="4"/>
  <c r="I18" i="4"/>
  <c r="J18" i="4" s="1"/>
  <c r="L17" i="4"/>
  <c r="K17" i="4"/>
  <c r="I17" i="4"/>
  <c r="J17" i="4" s="1"/>
  <c r="L16" i="4"/>
  <c r="K16" i="4"/>
  <c r="I16" i="4"/>
  <c r="J16" i="4" s="1"/>
  <c r="L15" i="4"/>
  <c r="K15" i="4"/>
  <c r="I15" i="4"/>
  <c r="J15" i="4" s="1"/>
  <c r="L14" i="4"/>
  <c r="K14" i="4"/>
  <c r="I14" i="4"/>
  <c r="J14" i="4" s="1"/>
  <c r="L13" i="4"/>
  <c r="K13" i="4"/>
  <c r="I13" i="4"/>
  <c r="J13" i="4" s="1"/>
  <c r="L12" i="4"/>
  <c r="K12" i="4"/>
  <c r="I12" i="4"/>
  <c r="J12" i="4" s="1"/>
  <c r="L11" i="4"/>
  <c r="K11" i="4"/>
  <c r="I11" i="4"/>
  <c r="J11" i="4" s="1"/>
  <c r="L10" i="4"/>
  <c r="K10" i="4"/>
  <c r="I10" i="4"/>
  <c r="J10" i="4" s="1"/>
  <c r="L9" i="4"/>
  <c r="K9" i="4"/>
  <c r="I9" i="4"/>
  <c r="J9" i="4" s="1"/>
  <c r="L8" i="4"/>
  <c r="K8" i="4"/>
  <c r="I8" i="4"/>
  <c r="J8" i="4" s="1"/>
  <c r="L7" i="4"/>
  <c r="K7" i="4"/>
  <c r="I7" i="4"/>
  <c r="J7" i="4" s="1"/>
  <c r="L6" i="4"/>
  <c r="K6" i="4"/>
  <c r="I6" i="4"/>
  <c r="J6" i="4" s="1"/>
  <c r="L5" i="4"/>
  <c r="K5" i="4"/>
  <c r="I5" i="4"/>
  <c r="J5" i="4" s="1"/>
  <c r="L4" i="4"/>
  <c r="K4" i="4"/>
  <c r="I4" i="4"/>
  <c r="J4" i="4" s="1"/>
  <c r="L3" i="4"/>
  <c r="K3" i="4"/>
  <c r="I3" i="4"/>
  <c r="J3" i="4" s="1"/>
  <c r="L2" i="4"/>
  <c r="K2" i="4"/>
  <c r="I2" i="4"/>
  <c r="J2" i="4" s="1"/>
  <c r="L1" i="4"/>
  <c r="K1" i="4"/>
  <c r="I1" i="4"/>
  <c r="J1" i="4" s="1"/>
  <c r="M38" i="7"/>
  <c r="K38" i="7"/>
  <c r="I38" i="7"/>
  <c r="H38" i="7"/>
  <c r="G38" i="7"/>
  <c r="I35" i="7"/>
  <c r="H35" i="7"/>
  <c r="G35" i="7"/>
  <c r="K38" i="6"/>
  <c r="K39" i="6"/>
  <c r="K40" i="6"/>
  <c r="K41" i="6"/>
  <c r="K42" i="6"/>
  <c r="K43" i="6"/>
  <c r="K44" i="6"/>
  <c r="H44" i="6" s="1"/>
  <c r="J43" i="6"/>
  <c r="R71" i="3"/>
  <c r="R74" i="3" s="1"/>
  <c r="S71" i="3"/>
  <c r="S74" i="3" s="1"/>
  <c r="T71" i="3"/>
  <c r="Q66" i="3" s="1"/>
  <c r="Q71" i="3"/>
  <c r="Q74" i="3" s="1"/>
  <c r="T74" i="3" s="1"/>
  <c r="S66" i="3" s="1"/>
  <c r="Q57" i="3"/>
  <c r="S57" i="3" s="1"/>
  <c r="W57" i="3" s="1"/>
  <c r="R10" i="5"/>
  <c r="N10" i="5"/>
  <c r="P10" i="5" s="1"/>
  <c r="T10" i="5" s="1"/>
  <c r="K27" i="8" l="1"/>
  <c r="N27" i="8" s="1"/>
  <c r="J44" i="6"/>
  <c r="I44" i="6" s="1"/>
  <c r="H43" i="6"/>
  <c r="Q9" i="6" s="1"/>
  <c r="R66" i="3"/>
  <c r="W66" i="3"/>
  <c r="R46" i="3"/>
  <c r="U46" i="3" s="1"/>
  <c r="N76" i="1"/>
  <c r="N75" i="1"/>
  <c r="N74" i="1"/>
  <c r="Q54" i="1"/>
  <c r="O35" i="1"/>
  <c r="P35" i="1"/>
  <c r="K2" i="1"/>
  <c r="H2" i="1" s="1"/>
  <c r="K3" i="1"/>
  <c r="J3" i="1" s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J18" i="1" s="1"/>
  <c r="K19" i="1"/>
  <c r="K20" i="1"/>
  <c r="H20" i="1" s="1"/>
  <c r="K21" i="1"/>
  <c r="H21" i="1" s="1"/>
  <c r="K22" i="1"/>
  <c r="J22" i="1" s="1"/>
  <c r="K23" i="1"/>
  <c r="J23" i="1" s="1"/>
  <c r="K24" i="1"/>
  <c r="J24" i="1" s="1"/>
  <c r="K25" i="1"/>
  <c r="H25" i="1" s="1"/>
  <c r="K26" i="1"/>
  <c r="H26" i="1" s="1"/>
  <c r="K27" i="1"/>
  <c r="H27" i="1" s="1"/>
  <c r="K28" i="1"/>
  <c r="J28" i="1" s="1"/>
  <c r="K29" i="1"/>
  <c r="J29" i="1" s="1"/>
  <c r="K30" i="1"/>
  <c r="H30" i="1" s="1"/>
  <c r="K31" i="1"/>
  <c r="H31" i="1" s="1"/>
  <c r="K32" i="1"/>
  <c r="J32" i="1" s="1"/>
  <c r="K33" i="1"/>
  <c r="H33" i="1" s="1"/>
  <c r="K34" i="1"/>
  <c r="J34" i="1" s="1"/>
  <c r="K35" i="1"/>
  <c r="J35" i="1" s="1"/>
  <c r="K36" i="1"/>
  <c r="J36" i="1" s="1"/>
  <c r="K37" i="1"/>
  <c r="J37" i="1" s="1"/>
  <c r="K38" i="1"/>
  <c r="J38" i="1" s="1"/>
  <c r="K39" i="1"/>
  <c r="J39" i="1" s="1"/>
  <c r="K40" i="1"/>
  <c r="K41" i="1"/>
  <c r="J41" i="1" s="1"/>
  <c r="K42" i="1"/>
  <c r="J42" i="1" s="1"/>
  <c r="K43" i="1"/>
  <c r="J43" i="1" s="1"/>
  <c r="K44" i="1"/>
  <c r="J44" i="1" s="1"/>
  <c r="K45" i="1"/>
  <c r="J45" i="1" s="1"/>
  <c r="K46" i="1"/>
  <c r="J46" i="1" s="1"/>
  <c r="K47" i="1"/>
  <c r="J47" i="1" s="1"/>
  <c r="K48" i="1"/>
  <c r="J48" i="1" s="1"/>
  <c r="K49" i="1"/>
  <c r="J49" i="1" s="1"/>
  <c r="K50" i="1"/>
  <c r="J50" i="1" s="1"/>
  <c r="K51" i="1"/>
  <c r="J51" i="1"/>
  <c r="D2" i="2"/>
  <c r="S9" i="6" l="1"/>
  <c r="S12" i="6" s="1"/>
  <c r="Q12" i="6"/>
  <c r="I43" i="6"/>
  <c r="R9" i="6" s="1"/>
  <c r="R12" i="6" s="1"/>
  <c r="O77" i="1"/>
  <c r="O80" i="1" s="1"/>
  <c r="J33" i="1"/>
  <c r="I33" i="1" s="1"/>
  <c r="H32" i="1"/>
  <c r="I32" i="1" s="1"/>
  <c r="J30" i="1"/>
  <c r="I30" i="1" s="1"/>
  <c r="J31" i="1"/>
  <c r="I31" i="1" s="1"/>
  <c r="J26" i="1"/>
  <c r="I26" i="1" s="1"/>
  <c r="H29" i="1"/>
  <c r="I29" i="1" s="1"/>
  <c r="J27" i="1"/>
  <c r="I27" i="1" s="1"/>
  <c r="H28" i="1"/>
  <c r="I28" i="1" s="1"/>
  <c r="J25" i="1"/>
  <c r="I25" i="1" s="1"/>
  <c r="H24" i="1"/>
  <c r="I24" i="1" s="1"/>
  <c r="H23" i="1"/>
  <c r="I23" i="1" s="1"/>
  <c r="J21" i="1"/>
  <c r="I21" i="1" s="1"/>
  <c r="H22" i="1"/>
  <c r="I22" i="1" s="1"/>
  <c r="J2" i="1"/>
  <c r="J4" i="1"/>
  <c r="H4" i="1"/>
  <c r="J19" i="1"/>
  <c r="H19" i="1"/>
  <c r="I4" i="1"/>
  <c r="J20" i="1"/>
  <c r="I20" i="1" s="1"/>
  <c r="J17" i="1"/>
  <c r="H17" i="1"/>
  <c r="J16" i="1"/>
  <c r="H16" i="1"/>
  <c r="I16" i="1" s="1"/>
  <c r="J15" i="1"/>
  <c r="H15" i="1"/>
  <c r="I15" i="1" s="1"/>
  <c r="J14" i="1"/>
  <c r="H14" i="1"/>
  <c r="I14" i="1" s="1"/>
  <c r="J13" i="1"/>
  <c r="H13" i="1"/>
  <c r="J12" i="1"/>
  <c r="H12" i="1"/>
  <c r="J11" i="1"/>
  <c r="H11" i="1"/>
  <c r="J10" i="1"/>
  <c r="H10" i="1"/>
  <c r="I10" i="1" s="1"/>
  <c r="J9" i="1"/>
  <c r="H9" i="1"/>
  <c r="I9" i="1" s="1"/>
  <c r="J8" i="1"/>
  <c r="H8" i="1"/>
  <c r="J7" i="1"/>
  <c r="H7" i="1"/>
  <c r="J6" i="1"/>
  <c r="H6" i="1"/>
  <c r="I6" i="1" s="1"/>
  <c r="J5" i="1"/>
  <c r="H5" i="1"/>
  <c r="I5" i="1" s="1"/>
  <c r="H50" i="1"/>
  <c r="I50" i="1" s="1"/>
  <c r="H18" i="1"/>
  <c r="I18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N42" i="1"/>
  <c r="O42" i="1" s="1"/>
  <c r="Q42" i="1" s="1"/>
  <c r="H40" i="1"/>
  <c r="J40" i="1"/>
  <c r="H39" i="1"/>
  <c r="I39" i="1" s="1"/>
  <c r="H38" i="1"/>
  <c r="I38" i="1" s="1"/>
  <c r="H37" i="1"/>
  <c r="I37" i="1" s="1"/>
  <c r="H36" i="1"/>
  <c r="I36" i="1" s="1"/>
  <c r="H35" i="1"/>
  <c r="I35" i="1" s="1"/>
  <c r="H3" i="1"/>
  <c r="I3" i="1" s="1"/>
  <c r="N35" i="1"/>
  <c r="Q35" i="1" s="1"/>
  <c r="H34" i="1"/>
  <c r="I34" i="1" s="1"/>
  <c r="H51" i="1"/>
  <c r="I51" i="1" s="1"/>
  <c r="T12" i="6" l="1"/>
  <c r="V12" i="6" s="1"/>
  <c r="T9" i="6"/>
  <c r="N227" i="1"/>
  <c r="N230" i="1" s="1"/>
  <c r="P227" i="1"/>
  <c r="P230" i="1" s="1"/>
  <c r="I8" i="1"/>
  <c r="I11" i="1"/>
  <c r="I2" i="1"/>
  <c r="I12" i="1"/>
  <c r="I17" i="1"/>
  <c r="I40" i="1"/>
  <c r="I7" i="1"/>
  <c r="I19" i="1"/>
  <c r="I13" i="1"/>
  <c r="T10" i="6" l="1"/>
  <c r="O227" i="1"/>
  <c r="O230" i="1" s="1"/>
  <c r="R230" i="1" s="1"/>
</calcChain>
</file>

<file path=xl/sharedStrings.xml><?xml version="1.0" encoding="utf-8"?>
<sst xmlns="http://schemas.openxmlformats.org/spreadsheetml/2006/main" count="868" uniqueCount="105">
  <si>
    <t>Date</t>
  </si>
  <si>
    <t>Finish</t>
  </si>
  <si>
    <t>Docket</t>
  </si>
  <si>
    <t xml:space="preserve">Start </t>
  </si>
  <si>
    <t>Break</t>
  </si>
  <si>
    <t>Shift</t>
  </si>
  <si>
    <t>Name</t>
  </si>
  <si>
    <t>Ordinary hrs</t>
  </si>
  <si>
    <t>1.5 OT</t>
  </si>
  <si>
    <t>2.0 OT</t>
  </si>
  <si>
    <t>Total Hours</t>
  </si>
  <si>
    <t>Comments</t>
  </si>
  <si>
    <t>Day</t>
  </si>
  <si>
    <t>Steve O'Donnell</t>
  </si>
  <si>
    <t>Jake Powell</t>
  </si>
  <si>
    <t>Johny (Zolboo)</t>
  </si>
  <si>
    <t>$</t>
  </si>
  <si>
    <t>Invoice</t>
  </si>
  <si>
    <t>Supplier</t>
  </si>
  <si>
    <t>GST</t>
  </si>
  <si>
    <t>Form Footings Bleachers Reo Bleachers</t>
  </si>
  <si>
    <t>0810</t>
  </si>
  <si>
    <t>Pat</t>
  </si>
  <si>
    <t>LCON3570-1</t>
  </si>
  <si>
    <t>Alpha Timbers</t>
  </si>
  <si>
    <t>28.10.25</t>
  </si>
  <si>
    <t>Anar</t>
  </si>
  <si>
    <t>Form Front Reo Back Bleacher Footing</t>
  </si>
  <si>
    <t>Pour Side Bleacher Bottom Step</t>
  </si>
  <si>
    <t>Pour Steps side Walls</t>
  </si>
  <si>
    <t>Form Steps Side Wall</t>
  </si>
  <si>
    <t>Form Reo Stairs</t>
  </si>
  <si>
    <t>Pour Stairs</t>
  </si>
  <si>
    <t>Steel Footings Bleachers</t>
  </si>
  <si>
    <t>60m Footpath Form Reo/ SJ every 3m/</t>
  </si>
  <si>
    <t>POUR!</t>
  </si>
  <si>
    <t>0811</t>
  </si>
  <si>
    <t>Concreters</t>
  </si>
  <si>
    <t>0812</t>
  </si>
  <si>
    <t>0813</t>
  </si>
  <si>
    <t>0807</t>
  </si>
  <si>
    <t>Eoin Corcoran</t>
  </si>
  <si>
    <t>0814</t>
  </si>
  <si>
    <t>17.11.25</t>
  </si>
  <si>
    <t>Parchem</t>
  </si>
  <si>
    <t>Hasibul Khan</t>
  </si>
  <si>
    <t>Jack Mort</t>
  </si>
  <si>
    <t>Ertugrul Yazici</t>
  </si>
  <si>
    <t>Donal Murphy</t>
  </si>
  <si>
    <t>Labourer</t>
  </si>
  <si>
    <t>Prime Force</t>
  </si>
  <si>
    <t>Trades assistant</t>
  </si>
  <si>
    <t>Joseph Green</t>
  </si>
  <si>
    <t>Liam Fitzgerald</t>
  </si>
  <si>
    <t>Steel Fixer</t>
  </si>
  <si>
    <t>SVR</t>
  </si>
  <si>
    <t>Apu</t>
  </si>
  <si>
    <t>Fredy Quimbay</t>
  </si>
  <si>
    <t>Type</t>
  </si>
  <si>
    <t>m2</t>
  </si>
  <si>
    <t>$/m2</t>
  </si>
  <si>
    <t>$/32</t>
  </si>
  <si>
    <t>0773</t>
  </si>
  <si>
    <t>Concreter</t>
  </si>
  <si>
    <t>Anthony Brosnan</t>
  </si>
  <si>
    <t>0868</t>
  </si>
  <si>
    <t>0869</t>
  </si>
  <si>
    <t>Shane Matlock</t>
  </si>
  <si>
    <t>Keith Mcenery</t>
  </si>
  <si>
    <t>Gabriel</t>
  </si>
  <si>
    <t>0870</t>
  </si>
  <si>
    <t>Joel Senat</t>
  </si>
  <si>
    <t>0871</t>
  </si>
  <si>
    <t>0874</t>
  </si>
  <si>
    <t>Formworker</t>
  </si>
  <si>
    <t>Assistant</t>
  </si>
  <si>
    <t>0875</t>
  </si>
  <si>
    <t>0877</t>
  </si>
  <si>
    <t>Trade Assistant</t>
  </si>
  <si>
    <t>0878</t>
  </si>
  <si>
    <t>0879</t>
  </si>
  <si>
    <t>0880</t>
  </si>
  <si>
    <t>0881</t>
  </si>
  <si>
    <t>hrs</t>
  </si>
  <si>
    <t>$/hr</t>
  </si>
  <si>
    <t>Cost</t>
  </si>
  <si>
    <t>Lm</t>
  </si>
  <si>
    <t>$/lm</t>
  </si>
  <si>
    <t>0876</t>
  </si>
  <si>
    <t>Second court</t>
  </si>
  <si>
    <t>Hours</t>
  </si>
  <si>
    <t>0882</t>
  </si>
  <si>
    <t>Zorig</t>
  </si>
  <si>
    <t>Juk</t>
  </si>
  <si>
    <t>0883</t>
  </si>
  <si>
    <t>Mahdi Jafari</t>
  </si>
  <si>
    <t>Tom Hooly</t>
  </si>
  <si>
    <t>0885</t>
  </si>
  <si>
    <t>sqm</t>
  </si>
  <si>
    <t>/sqm</t>
  </si>
  <si>
    <t>0886</t>
  </si>
  <si>
    <t>0887</t>
  </si>
  <si>
    <t>James Mcenery</t>
  </si>
  <si>
    <t>Amaan Islam</t>
  </si>
  <si>
    <t>James Nolan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</si>
</sst>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h:mm:ss;@"/>
    <numFmt numFmtId="166" formatCode="&quot;$&quot;#,##0.00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sz val="11"/>
      <name val="Aptos Narrow"/>
      <family val="2"/>
    </font>
    <font>
      <sz val="11"/>
      <color theme="1"/>
      <name val="Arial"/>
      <family val="2"/>
    </font>
    <font>
      <sz val="11"/>
      <color rgb="FF000000"/>
      <name val="&quot;Aptos Narrow&quot;"/>
    </font>
    <font>
      <sz val="11"/>
      <color rgb="FF000000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Arial"/>
    </font>
    <font>
      <sz val="11"/>
      <color theme="1"/>
      <name val="Aptos Narrow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rgb="FFFF0000"/>
      </patternFill>
    </fill>
    <fill>
      <patternFill patternType="solid">
        <fgColor rgb="FFFFC000"/>
        <bgColor rgb="FFFFFFFF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2" fontId="0" fillId="0" borderId="0" xfId="0" applyNumberFormat="1"/>
    <xf numFmtId="164" fontId="0" fillId="2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horizontal="center" vertical="center"/>
    </xf>
    <xf numFmtId="2" fontId="0" fillId="2" borderId="0" xfId="0" applyNumberFormat="1" applyFill="1"/>
    <xf numFmtId="0" fontId="0" fillId="2" borderId="0" xfId="0" applyFill="1" applyAlignment="1">
      <alignment horizontal="left"/>
    </xf>
    <xf numFmtId="164" fontId="0" fillId="3" borderId="0" xfId="0" applyNumberFormat="1" applyFill="1"/>
    <xf numFmtId="165" fontId="0" fillId="3" borderId="0" xfId="0" applyNumberFormat="1" applyFill="1"/>
    <xf numFmtId="0" fontId="0" fillId="3" borderId="0" xfId="0" applyFill="1" applyAlignment="1">
      <alignment horizontal="center" vertical="center"/>
    </xf>
    <xf numFmtId="0" fontId="0" fillId="3" borderId="0" xfId="0" applyFill="1"/>
    <xf numFmtId="2" fontId="0" fillId="3" borderId="0" xfId="0" applyNumberFormat="1" applyFill="1"/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/>
    </xf>
    <xf numFmtId="0" fontId="0" fillId="2" borderId="0" xfId="0" applyFill="1"/>
    <xf numFmtId="164" fontId="0" fillId="4" borderId="0" xfId="0" applyNumberFormat="1" applyFill="1"/>
    <xf numFmtId="165" fontId="0" fillId="4" borderId="0" xfId="0" applyNumberFormat="1" applyFill="1"/>
    <xf numFmtId="0" fontId="0" fillId="4" borderId="0" xfId="0" applyFill="1" applyAlignment="1">
      <alignment horizontal="center" vertical="center"/>
    </xf>
    <xf numFmtId="0" fontId="0" fillId="4" borderId="0" xfId="0" applyFill="1"/>
    <xf numFmtId="2" fontId="0" fillId="4" borderId="0" xfId="0" applyNumberFormat="1" applyFill="1"/>
    <xf numFmtId="164" fontId="0" fillId="2" borderId="0" xfId="0" applyNumberFormat="1" applyFont="1" applyFill="1"/>
    <xf numFmtId="165" fontId="0" fillId="2" borderId="0" xfId="0" applyNumberFormat="1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/>
    <xf numFmtId="164" fontId="0" fillId="3" borderId="0" xfId="0" applyNumberFormat="1" applyFont="1" applyFill="1"/>
    <xf numFmtId="165" fontId="0" fillId="3" borderId="0" xfId="0" applyNumberFormat="1" applyFont="1" applyFill="1"/>
    <xf numFmtId="0" fontId="0" fillId="3" borderId="0" xfId="0" applyFont="1" applyFill="1" applyAlignment="1">
      <alignment horizontal="center" vertical="center"/>
    </xf>
    <xf numFmtId="0" fontId="0" fillId="3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1" fillId="0" borderId="0" xfId="0" applyNumberFormat="1" applyFont="1"/>
    <xf numFmtId="165" fontId="1" fillId="0" borderId="0" xfId="0" applyNumberFormat="1" applyFont="1"/>
    <xf numFmtId="165" fontId="0" fillId="0" borderId="0" xfId="0" applyNumberFormat="1"/>
    <xf numFmtId="0" fontId="1" fillId="0" borderId="0" xfId="0" applyFont="1" applyAlignment="1">
      <alignment horizontal="center" vertical="center"/>
    </xf>
    <xf numFmtId="2" fontId="1" fillId="0" borderId="0" xfId="0" applyNumberFormat="1" applyFont="1"/>
    <xf numFmtId="49" fontId="0" fillId="0" borderId="0" xfId="0" applyNumberFormat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vertical="center"/>
    </xf>
    <xf numFmtId="164" fontId="0" fillId="0" borderId="0" xfId="0" applyNumberFormat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/>
    <xf numFmtId="49" fontId="0" fillId="2" borderId="0" xfId="0" applyNumberFormat="1" applyFont="1" applyFill="1" applyAlignment="1">
      <alignment horizontal="center"/>
    </xf>
    <xf numFmtId="164" fontId="1" fillId="5" borderId="0" xfId="0" applyNumberFormat="1" applyFont="1" applyFill="1"/>
    <xf numFmtId="21" fontId="1" fillId="5" borderId="0" xfId="0" applyNumberFormat="1" applyFont="1" applyFill="1"/>
    <xf numFmtId="0" fontId="1" fillId="5" borderId="0" xfId="0" applyFont="1" applyFill="1"/>
    <xf numFmtId="0" fontId="1" fillId="5" borderId="0" xfId="0" applyFont="1" applyFill="1" applyAlignment="1">
      <alignment horizontal="center" vertical="center"/>
    </xf>
    <xf numFmtId="2" fontId="1" fillId="5" borderId="0" xfId="0" applyNumberFormat="1" applyFont="1" applyFill="1"/>
    <xf numFmtId="21" fontId="1" fillId="0" borderId="0" xfId="0" applyNumberFormat="1" applyFont="1"/>
    <xf numFmtId="0" fontId="1" fillId="0" borderId="0" xfId="0" applyFont="1"/>
    <xf numFmtId="21" fontId="1" fillId="2" borderId="0" xfId="0" applyNumberFormat="1" applyFont="1" applyFill="1"/>
    <xf numFmtId="0" fontId="1" fillId="2" borderId="0" xfId="0" applyFont="1" applyFill="1"/>
    <xf numFmtId="164" fontId="5" fillId="2" borderId="0" xfId="0" applyNumberFormat="1" applyFont="1" applyFill="1" applyAlignment="1">
      <alignment horizontal="right"/>
    </xf>
    <xf numFmtId="21" fontId="6" fillId="2" borderId="0" xfId="0" applyNumberFormat="1" applyFont="1" applyFill="1" applyAlignment="1">
      <alignment horizontal="right"/>
    </xf>
    <xf numFmtId="21" fontId="6" fillId="2" borderId="0" xfId="0" applyNumberFormat="1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2" fontId="4" fillId="2" borderId="0" xfId="0" applyNumberFormat="1" applyFont="1" applyFill="1"/>
    <xf numFmtId="21" fontId="5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6" borderId="0" xfId="0" applyFont="1" applyFill="1" applyAlignment="1">
      <alignment horizontal="right"/>
    </xf>
    <xf numFmtId="0" fontId="5" fillId="7" borderId="0" xfId="0" applyFont="1" applyFill="1" applyAlignment="1">
      <alignment horizontal="center"/>
    </xf>
    <xf numFmtId="21" fontId="5" fillId="6" borderId="0" xfId="0" applyNumberFormat="1" applyFont="1" applyFill="1" applyAlignment="1">
      <alignment horizontal="right"/>
    </xf>
    <xf numFmtId="21" fontId="6" fillId="7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 vertical="center"/>
    </xf>
    <xf numFmtId="21" fontId="4" fillId="2" borderId="0" xfId="0" applyNumberFormat="1" applyFont="1" applyFill="1"/>
    <xf numFmtId="0" fontId="4" fillId="7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right"/>
    </xf>
    <xf numFmtId="21" fontId="7" fillId="2" borderId="0" xfId="0" applyNumberFormat="1" applyFont="1" applyFill="1" applyAlignment="1">
      <alignment horizontal="right"/>
    </xf>
    <xf numFmtId="0" fontId="7" fillId="2" borderId="0" xfId="0" applyFont="1" applyFill="1"/>
    <xf numFmtId="0" fontId="7" fillId="7" borderId="0" xfId="0" applyFont="1" applyFill="1" applyAlignment="1">
      <alignment horizontal="center"/>
    </xf>
    <xf numFmtId="2" fontId="0" fillId="2" borderId="0" xfId="0" applyNumberFormat="1" applyFont="1" applyFill="1"/>
    <xf numFmtId="0" fontId="0" fillId="7" borderId="0" xfId="0" applyFont="1" applyFill="1" applyAlignment="1">
      <alignment horizontal="center" vertical="center"/>
    </xf>
    <xf numFmtId="21" fontId="0" fillId="2" borderId="0" xfId="0" applyNumberFormat="1" applyFont="1" applyFill="1"/>
    <xf numFmtId="166" fontId="0" fillId="0" borderId="0" xfId="0" applyNumberFormat="1"/>
    <xf numFmtId="0" fontId="0" fillId="0" borderId="0" xfId="0"/>
    <xf numFmtId="164" fontId="8" fillId="2" borderId="0" xfId="0" applyNumberFormat="1" applyFont="1" applyFill="1" applyAlignment="1">
      <alignment horizontal="right"/>
    </xf>
    <xf numFmtId="21" fontId="8" fillId="2" borderId="0" xfId="0" applyNumberFormat="1" applyFont="1" applyFill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21" fontId="5" fillId="2" borderId="1" xfId="0" applyNumberFormat="1" applyFont="1" applyFill="1" applyBorder="1" applyAlignment="1">
      <alignment horizontal="right"/>
    </xf>
    <xf numFmtId="21" fontId="8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2" fontId="9" fillId="2" borderId="0" xfId="0" applyNumberFormat="1" applyFont="1" applyFill="1"/>
    <xf numFmtId="0" fontId="5" fillId="2" borderId="1" xfId="0" applyFont="1" applyFill="1" applyBorder="1" applyAlignment="1">
      <alignment horizontal="center"/>
    </xf>
    <xf numFmtId="2" fontId="9" fillId="2" borderId="1" xfId="0" applyNumberFormat="1" applyFont="1" applyFill="1" applyBorder="1"/>
    <xf numFmtId="164" fontId="6" fillId="2" borderId="0" xfId="0" applyNumberFormat="1" applyFont="1" applyFill="1" applyBorder="1" applyAlignment="1">
      <alignment horizontal="right"/>
    </xf>
    <xf numFmtId="21" fontId="5" fillId="2" borderId="0" xfId="0" applyNumberFormat="1" applyFont="1" applyFill="1" applyBorder="1" applyAlignment="1">
      <alignment horizontal="right"/>
    </xf>
    <xf numFmtId="21" fontId="6" fillId="2" borderId="0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5" fillId="7" borderId="0" xfId="0" applyFont="1" applyFill="1" applyBorder="1" applyAlignment="1">
      <alignment horizontal="center"/>
    </xf>
    <xf numFmtId="2" fontId="1" fillId="2" borderId="0" xfId="0" applyNumberFormat="1" applyFont="1" applyFill="1" applyBorder="1"/>
    <xf numFmtId="164" fontId="6" fillId="2" borderId="4" xfId="0" applyNumberFormat="1" applyFont="1" applyFill="1" applyBorder="1" applyAlignment="1">
      <alignment horizontal="right"/>
    </xf>
    <xf numFmtId="21" fontId="5" fillId="2" borderId="4" xfId="0" applyNumberFormat="1" applyFont="1" applyFill="1" applyBorder="1" applyAlignment="1">
      <alignment horizontal="right"/>
    </xf>
    <xf numFmtId="21" fontId="6" fillId="2" borderId="4" xfId="0" applyNumberFormat="1" applyFont="1" applyFill="1" applyBorder="1" applyAlignment="1">
      <alignment horizontal="right"/>
    </xf>
    <xf numFmtId="0" fontId="5" fillId="2" borderId="4" xfId="0" applyFont="1" applyFill="1" applyBorder="1"/>
    <xf numFmtId="0" fontId="5" fillId="7" borderId="4" xfId="0" applyFont="1" applyFill="1" applyBorder="1" applyAlignment="1">
      <alignment horizontal="center"/>
    </xf>
    <xf numFmtId="2" fontId="1" fillId="2" borderId="4" xfId="0" applyNumberFormat="1" applyFont="1" applyFill="1" applyBorder="1"/>
    <xf numFmtId="0" fontId="0" fillId="0" borderId="4" xfId="0" applyBorder="1"/>
    <xf numFmtId="164" fontId="0" fillId="2" borderId="4" xfId="0" applyNumberFormat="1" applyFill="1" applyBorder="1"/>
    <xf numFmtId="165" fontId="0" fillId="2" borderId="4" xfId="0" applyNumberFormat="1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 vertical="center"/>
    </xf>
    <xf numFmtId="2" fontId="0" fillId="2" borderId="4" xfId="0" applyNumberFormat="1" applyFill="1" applyBorder="1"/>
    <xf numFmtId="0" fontId="5" fillId="0" borderId="0" xfId="0" applyFont="1"/>
    <xf numFmtId="0" fontId="5" fillId="0" borderId="1" xfId="0" applyFont="1" applyBorder="1"/>
    <xf numFmtId="49" fontId="5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0" fillId="0" borderId="0" xfId="0" applyAlignment="1"/>
    <xf numFmtId="0" fontId="0" fillId="8" borderId="0" xfId="0" applyFill="1"/>
    <xf numFmtId="2" fontId="0" fillId="8" borderId="0" xfId="0" applyNumberFormat="1" applyFill="1"/>
    <xf numFmtId="164" fontId="0" fillId="2" borderId="0" xfId="0" applyNumberFormat="1" applyFill="1" applyAlignment="1">
      <alignment horizontal="center" vertical="center"/>
    </xf>
    <xf numFmtId="165" fontId="7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/>
    <xf numFmtId="2" fontId="1" fillId="0" borderId="0" xfId="0" applyNumberFormat="1" applyFont="1" applyFill="1"/>
    <xf numFmtId="2" fontId="9" fillId="0" borderId="0" xfId="0" applyNumberFormat="1" applyFont="1" applyFill="1"/>
    <xf numFmtId="0" fontId="0" fillId="0" borderId="0" xfId="0" applyAlignment="1">
      <alignment horizontal="center"/>
    </xf>
    <xf numFmtId="0" fontId="0" fillId="0" borderId="0" xfId="0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 vertical="center"/>
    </xf>
    <xf numFmtId="2" fontId="9" fillId="0" borderId="0" xfId="0" applyNumberFormat="1" applyFont="1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9" fontId="0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/>
    </xf>
    <xf numFmtId="0" fontId="3" fillId="0" borderId="0" xfId="0" applyFont="1"/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0" fillId="0" borderId="0" xfId="0"/>
    <xf numFmtId="49" fontId="1" fillId="2" borderId="0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21" fontId="9" fillId="2" borderId="0" xfId="0" applyNumberFormat="1" applyFont="1" applyFill="1"/>
    <xf numFmtId="0" fontId="9" fillId="2" borderId="0" xfId="0" applyFont="1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4FE8B-2F06-4EEF-8A5B-12031401B1F3}">
  <dimension ref="A1:R331"/>
  <sheetViews>
    <sheetView tabSelected="1" zoomScale="115" zoomScaleNormal="115" workbookViewId="0">
      <selection activeCell="R238" sqref="R238"/>
    </sheetView>
  </sheetViews>
  <sheetFormatPr defaultRowHeight="14.5"/>
  <cols>
    <col min="2" max="2" width="28.7265625" bestFit="1" customWidth="1"/>
    <col min="7" max="7" width="20.1796875" customWidth="1"/>
    <col min="8" max="8" width="11.453125" bestFit="1" customWidth="1"/>
    <col min="12" max="12" width="34.90625" customWidth="1"/>
    <col min="13" max="14" width="11.54296875" bestFit="1" customWidth="1"/>
    <col min="15" max="15" width="12.81640625" bestFit="1" customWidth="1"/>
    <col min="16" max="16" width="10.6328125" bestFit="1" customWidth="1"/>
    <col min="17" max="18" width="11.54296875" bestFit="1" customWidth="1"/>
  </cols>
  <sheetData>
    <row r="1" spans="1:12">
      <c r="A1" s="1" t="s">
        <v>2</v>
      </c>
      <c r="B1" s="2" t="s">
        <v>0</v>
      </c>
      <c r="C1" s="1" t="s">
        <v>3</v>
      </c>
      <c r="D1" s="1" t="s">
        <v>1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132" t="s">
        <v>40</v>
      </c>
      <c r="B2" s="4">
        <v>45954</v>
      </c>
      <c r="C2" s="5">
        <v>0.29166666666666669</v>
      </c>
      <c r="D2" s="5">
        <v>0.64583333333333337</v>
      </c>
      <c r="E2" s="5">
        <v>2.0833333333333332E-2</v>
      </c>
      <c r="F2" s="6" t="s">
        <v>12</v>
      </c>
      <c r="G2" s="16" t="s">
        <v>13</v>
      </c>
      <c r="H2" s="7">
        <f t="shared" ref="H2:H50" si="0">IF(K2&gt;8,(8),(K2))</f>
        <v>8</v>
      </c>
      <c r="I2" s="7">
        <f t="shared" ref="I2:I50" si="1">K2-H2-J2</f>
        <v>0</v>
      </c>
      <c r="J2" s="7">
        <f t="shared" ref="J2:J50" si="2">IF(K2&gt;10,(K2-10),(0))</f>
        <v>0</v>
      </c>
      <c r="K2" s="7">
        <f t="shared" ref="K2:K17" si="3">(D2-C2-E2)*24</f>
        <v>8</v>
      </c>
      <c r="L2" s="135" t="s">
        <v>33</v>
      </c>
    </row>
    <row r="3" spans="1:12">
      <c r="A3" s="132"/>
      <c r="B3" s="9">
        <v>45954</v>
      </c>
      <c r="C3" s="10">
        <v>0.29166666666666669</v>
      </c>
      <c r="D3" s="10">
        <v>0.64583333333333337</v>
      </c>
      <c r="E3" s="10">
        <v>2.0833333333333332E-2</v>
      </c>
      <c r="F3" s="11" t="s">
        <v>12</v>
      </c>
      <c r="G3" s="12" t="s">
        <v>14</v>
      </c>
      <c r="H3" s="13">
        <f t="shared" si="0"/>
        <v>8</v>
      </c>
      <c r="I3" s="13">
        <f t="shared" si="1"/>
        <v>0</v>
      </c>
      <c r="J3" s="13">
        <f t="shared" si="2"/>
        <v>0</v>
      </c>
      <c r="K3" s="13">
        <f t="shared" si="3"/>
        <v>8</v>
      </c>
      <c r="L3" s="136"/>
    </row>
    <row r="4" spans="1:12">
      <c r="A4" s="132" t="s">
        <v>21</v>
      </c>
      <c r="B4" s="4">
        <v>45957</v>
      </c>
      <c r="C4" s="5">
        <v>0.29166666666666669</v>
      </c>
      <c r="D4" s="5">
        <v>0.64583333333333337</v>
      </c>
      <c r="E4" s="5">
        <v>2.0833333333333332E-2</v>
      </c>
      <c r="F4" s="6" t="s">
        <v>12</v>
      </c>
      <c r="G4" s="16" t="s">
        <v>13</v>
      </c>
      <c r="H4" s="7">
        <f t="shared" si="0"/>
        <v>8</v>
      </c>
      <c r="I4" s="7">
        <f t="shared" si="1"/>
        <v>0</v>
      </c>
      <c r="J4" s="7">
        <f t="shared" si="2"/>
        <v>0</v>
      </c>
      <c r="K4" s="7">
        <f t="shared" si="3"/>
        <v>8</v>
      </c>
      <c r="L4" s="135" t="s">
        <v>20</v>
      </c>
    </row>
    <row r="5" spans="1:12">
      <c r="A5" s="132"/>
      <c r="B5" s="9">
        <v>45957</v>
      </c>
      <c r="C5" s="10">
        <v>0.29166666666666669</v>
      </c>
      <c r="D5" s="10">
        <v>0.64583333333333337</v>
      </c>
      <c r="E5" s="10">
        <v>2.0833333333333332E-2</v>
      </c>
      <c r="F5" s="11" t="s">
        <v>12</v>
      </c>
      <c r="G5" s="12" t="s">
        <v>15</v>
      </c>
      <c r="H5" s="13">
        <f t="shared" si="0"/>
        <v>8</v>
      </c>
      <c r="I5" s="13">
        <f t="shared" si="1"/>
        <v>0</v>
      </c>
      <c r="J5" s="13">
        <f t="shared" si="2"/>
        <v>0</v>
      </c>
      <c r="K5" s="13">
        <f t="shared" si="3"/>
        <v>8</v>
      </c>
      <c r="L5" s="136"/>
    </row>
    <row r="6" spans="1:12">
      <c r="A6" s="132" t="s">
        <v>21</v>
      </c>
      <c r="B6" s="4">
        <v>45958</v>
      </c>
      <c r="C6" s="5">
        <v>0.29166666666666669</v>
      </c>
      <c r="D6" s="5">
        <v>0.64583333333333337</v>
      </c>
      <c r="E6" s="5">
        <v>2.0833333333333332E-2</v>
      </c>
      <c r="F6" s="6" t="s">
        <v>12</v>
      </c>
      <c r="G6" s="8" t="s">
        <v>13</v>
      </c>
      <c r="H6" s="7">
        <f t="shared" si="0"/>
        <v>8</v>
      </c>
      <c r="I6" s="7">
        <f t="shared" si="1"/>
        <v>0</v>
      </c>
      <c r="J6" s="7">
        <f t="shared" si="2"/>
        <v>0</v>
      </c>
      <c r="K6" s="7">
        <f t="shared" si="3"/>
        <v>8</v>
      </c>
      <c r="L6" s="134" t="s">
        <v>27</v>
      </c>
    </row>
    <row r="7" spans="1:12">
      <c r="A7" s="132"/>
      <c r="B7" s="9">
        <v>45958</v>
      </c>
      <c r="C7" s="10">
        <v>0.29166666666666669</v>
      </c>
      <c r="D7" s="10">
        <v>0.64583333333333337</v>
      </c>
      <c r="E7" s="10">
        <v>2.0833333333333332E-2</v>
      </c>
      <c r="F7" s="11" t="s">
        <v>12</v>
      </c>
      <c r="G7" s="14" t="s">
        <v>22</v>
      </c>
      <c r="H7" s="13">
        <f t="shared" si="0"/>
        <v>8</v>
      </c>
      <c r="I7" s="13">
        <f t="shared" si="1"/>
        <v>0</v>
      </c>
      <c r="J7" s="13">
        <f t="shared" si="2"/>
        <v>0</v>
      </c>
      <c r="K7" s="13">
        <f t="shared" si="3"/>
        <v>8</v>
      </c>
      <c r="L7" s="134"/>
    </row>
    <row r="8" spans="1:12">
      <c r="A8" s="132"/>
      <c r="B8" s="9">
        <v>45958</v>
      </c>
      <c r="C8" s="10">
        <v>0.29166666666666669</v>
      </c>
      <c r="D8" s="10">
        <v>0.64583333333333337</v>
      </c>
      <c r="E8" s="10">
        <v>2.0833333333333332E-2</v>
      </c>
      <c r="F8" s="11" t="s">
        <v>12</v>
      </c>
      <c r="G8" s="15" t="s">
        <v>15</v>
      </c>
      <c r="H8" s="13">
        <f t="shared" si="0"/>
        <v>8</v>
      </c>
      <c r="I8" s="13">
        <f t="shared" si="1"/>
        <v>0</v>
      </c>
      <c r="J8" s="13">
        <f t="shared" si="2"/>
        <v>0</v>
      </c>
      <c r="K8" s="13">
        <f t="shared" si="3"/>
        <v>8</v>
      </c>
      <c r="L8" s="134"/>
    </row>
    <row r="9" spans="1:12">
      <c r="A9" s="132" t="s">
        <v>21</v>
      </c>
      <c r="B9" s="4">
        <v>45959</v>
      </c>
      <c r="C9" s="5">
        <v>0.29166666666666669</v>
      </c>
      <c r="D9" s="5">
        <v>0.64583333333333337</v>
      </c>
      <c r="E9" s="5">
        <v>2.0833333333333332E-2</v>
      </c>
      <c r="F9" s="6" t="s">
        <v>12</v>
      </c>
      <c r="G9" s="8" t="s">
        <v>13</v>
      </c>
      <c r="H9" s="7">
        <f t="shared" si="0"/>
        <v>8</v>
      </c>
      <c r="I9" s="7">
        <f t="shared" si="1"/>
        <v>0</v>
      </c>
      <c r="J9" s="7">
        <f t="shared" si="2"/>
        <v>0</v>
      </c>
      <c r="K9" s="7">
        <f t="shared" si="3"/>
        <v>8</v>
      </c>
      <c r="L9" s="134" t="s">
        <v>28</v>
      </c>
    </row>
    <row r="10" spans="1:12">
      <c r="A10" s="132"/>
      <c r="B10" s="9">
        <v>45959</v>
      </c>
      <c r="C10" s="10">
        <v>0.29166666666666669</v>
      </c>
      <c r="D10" s="10">
        <v>0.64583333333333337</v>
      </c>
      <c r="E10" s="10">
        <v>2.0833333333333332E-2</v>
      </c>
      <c r="F10" s="11" t="s">
        <v>12</v>
      </c>
      <c r="G10" s="15" t="s">
        <v>15</v>
      </c>
      <c r="H10" s="13">
        <f t="shared" si="0"/>
        <v>8</v>
      </c>
      <c r="I10" s="13">
        <f t="shared" si="1"/>
        <v>0</v>
      </c>
      <c r="J10" s="13">
        <f t="shared" si="2"/>
        <v>0</v>
      </c>
      <c r="K10" s="13">
        <f t="shared" si="3"/>
        <v>8</v>
      </c>
      <c r="L10" s="134"/>
    </row>
    <row r="11" spans="1:12">
      <c r="A11" s="132"/>
      <c r="B11" s="9">
        <v>45959</v>
      </c>
      <c r="C11" s="10">
        <v>0.29166666666666669</v>
      </c>
      <c r="D11" s="10">
        <v>0.64583333333333337</v>
      </c>
      <c r="E11" s="10">
        <v>2.0833333333333332E-2</v>
      </c>
      <c r="F11" s="11" t="s">
        <v>12</v>
      </c>
      <c r="G11" s="14" t="s">
        <v>22</v>
      </c>
      <c r="H11" s="13">
        <f t="shared" si="0"/>
        <v>8</v>
      </c>
      <c r="I11" s="13">
        <f t="shared" si="1"/>
        <v>0</v>
      </c>
      <c r="J11" s="13">
        <f t="shared" si="2"/>
        <v>0</v>
      </c>
      <c r="K11" s="13">
        <f t="shared" si="3"/>
        <v>8</v>
      </c>
      <c r="L11" s="134"/>
    </row>
    <row r="12" spans="1:12">
      <c r="A12" s="132" t="s">
        <v>21</v>
      </c>
      <c r="B12" s="4">
        <v>45960</v>
      </c>
      <c r="C12" s="5">
        <v>0.29166666666666669</v>
      </c>
      <c r="D12" s="5">
        <v>0.64583333333333337</v>
      </c>
      <c r="E12" s="5">
        <v>2.0833333333333332E-2</v>
      </c>
      <c r="F12" s="6" t="s">
        <v>12</v>
      </c>
      <c r="G12" s="8" t="s">
        <v>13</v>
      </c>
      <c r="H12" s="7">
        <f t="shared" si="0"/>
        <v>8</v>
      </c>
      <c r="I12" s="7">
        <f t="shared" si="1"/>
        <v>0</v>
      </c>
      <c r="J12" s="7">
        <f t="shared" si="2"/>
        <v>0</v>
      </c>
      <c r="K12" s="7">
        <f t="shared" si="3"/>
        <v>8</v>
      </c>
      <c r="L12" s="134" t="s">
        <v>30</v>
      </c>
    </row>
    <row r="13" spans="1:12">
      <c r="A13" s="132"/>
      <c r="B13" s="9">
        <v>45960</v>
      </c>
      <c r="C13" s="10">
        <v>0.29166666666666669</v>
      </c>
      <c r="D13" s="10">
        <v>0.64583333333333337</v>
      </c>
      <c r="E13" s="10">
        <v>2.0833333333333332E-2</v>
      </c>
      <c r="F13" s="11" t="s">
        <v>12</v>
      </c>
      <c r="G13" s="15" t="s">
        <v>15</v>
      </c>
      <c r="H13" s="13">
        <f t="shared" si="0"/>
        <v>8</v>
      </c>
      <c r="I13" s="13">
        <f t="shared" si="1"/>
        <v>0</v>
      </c>
      <c r="J13" s="13">
        <f t="shared" si="2"/>
        <v>0</v>
      </c>
      <c r="K13" s="13">
        <f t="shared" si="3"/>
        <v>8</v>
      </c>
      <c r="L13" s="134"/>
    </row>
    <row r="14" spans="1:12">
      <c r="A14" s="132"/>
      <c r="B14" s="9">
        <v>45960</v>
      </c>
      <c r="C14" s="10">
        <v>0.29166666666666669</v>
      </c>
      <c r="D14" s="10">
        <v>0.64583333333333337</v>
      </c>
      <c r="E14" s="10">
        <v>2.0833333333333332E-2</v>
      </c>
      <c r="F14" s="11" t="s">
        <v>12</v>
      </c>
      <c r="G14" s="14" t="s">
        <v>22</v>
      </c>
      <c r="H14" s="13">
        <f t="shared" si="0"/>
        <v>8</v>
      </c>
      <c r="I14" s="13">
        <f t="shared" si="1"/>
        <v>0</v>
      </c>
      <c r="J14" s="13">
        <f t="shared" si="2"/>
        <v>0</v>
      </c>
      <c r="K14" s="13">
        <f t="shared" si="3"/>
        <v>8</v>
      </c>
      <c r="L14" s="134"/>
    </row>
    <row r="15" spans="1:12">
      <c r="A15" s="132" t="s">
        <v>21</v>
      </c>
      <c r="B15" s="4">
        <v>45961</v>
      </c>
      <c r="C15" s="5">
        <v>0.29166666666666669</v>
      </c>
      <c r="D15" s="5">
        <v>0.64583333333333337</v>
      </c>
      <c r="E15" s="5">
        <v>2.0833333333333332E-2</v>
      </c>
      <c r="F15" s="6" t="s">
        <v>12</v>
      </c>
      <c r="G15" s="8" t="s">
        <v>13</v>
      </c>
      <c r="H15" s="7">
        <f t="shared" si="0"/>
        <v>8</v>
      </c>
      <c r="I15" s="7">
        <f t="shared" si="1"/>
        <v>0</v>
      </c>
      <c r="J15" s="7">
        <f t="shared" si="2"/>
        <v>0</v>
      </c>
      <c r="K15" s="7">
        <f t="shared" si="3"/>
        <v>8</v>
      </c>
      <c r="L15" s="134" t="s">
        <v>29</v>
      </c>
    </row>
    <row r="16" spans="1:12">
      <c r="A16" s="132"/>
      <c r="B16" s="9">
        <v>45961</v>
      </c>
      <c r="C16" s="10">
        <v>0.29166666666666669</v>
      </c>
      <c r="D16" s="10">
        <v>0.64583333333333337</v>
      </c>
      <c r="E16" s="10">
        <v>2.0833333333333332E-2</v>
      </c>
      <c r="F16" s="11" t="s">
        <v>12</v>
      </c>
      <c r="G16" s="15" t="s">
        <v>15</v>
      </c>
      <c r="H16" s="13">
        <f t="shared" si="0"/>
        <v>8</v>
      </c>
      <c r="I16" s="13">
        <f t="shared" si="1"/>
        <v>0</v>
      </c>
      <c r="J16" s="13">
        <f t="shared" si="2"/>
        <v>0</v>
      </c>
      <c r="K16" s="13">
        <f t="shared" si="3"/>
        <v>8</v>
      </c>
      <c r="L16" s="134"/>
    </row>
    <row r="17" spans="1:12">
      <c r="A17" s="132"/>
      <c r="B17" s="9">
        <v>45961</v>
      </c>
      <c r="C17" s="10">
        <v>0.29166666666666669</v>
      </c>
      <c r="D17" s="10">
        <v>0.64583333333333337</v>
      </c>
      <c r="E17" s="10">
        <v>2.0833333333333332E-2</v>
      </c>
      <c r="F17" s="11" t="s">
        <v>12</v>
      </c>
      <c r="G17" s="14" t="s">
        <v>22</v>
      </c>
      <c r="H17" s="13">
        <f t="shared" si="0"/>
        <v>8</v>
      </c>
      <c r="I17" s="13">
        <f t="shared" si="1"/>
        <v>0</v>
      </c>
      <c r="J17" s="13">
        <f t="shared" si="2"/>
        <v>0</v>
      </c>
      <c r="K17" s="13">
        <f t="shared" si="3"/>
        <v>8</v>
      </c>
      <c r="L17" s="134"/>
    </row>
    <row r="18" spans="1:12">
      <c r="A18" s="137" t="s">
        <v>36</v>
      </c>
      <c r="B18" s="4">
        <v>45964</v>
      </c>
      <c r="C18" s="5">
        <v>0.29166666666666669</v>
      </c>
      <c r="D18" s="5">
        <v>0.75</v>
      </c>
      <c r="E18" s="5"/>
      <c r="F18" s="6" t="s">
        <v>12</v>
      </c>
      <c r="G18" s="16" t="s">
        <v>13</v>
      </c>
      <c r="H18" s="7">
        <f t="shared" si="0"/>
        <v>8</v>
      </c>
      <c r="I18" s="7">
        <f t="shared" si="1"/>
        <v>2</v>
      </c>
      <c r="J18" s="7">
        <f t="shared" si="2"/>
        <v>1</v>
      </c>
      <c r="K18" s="7">
        <f t="shared" ref="K18:K50" si="4">(D18-C18-E18)*24</f>
        <v>11</v>
      </c>
      <c r="L18" s="134" t="s">
        <v>31</v>
      </c>
    </row>
    <row r="19" spans="1:12">
      <c r="A19" s="137"/>
      <c r="B19" s="9">
        <v>45964</v>
      </c>
      <c r="C19" s="10">
        <v>0.29166666666666669</v>
      </c>
      <c r="D19" s="10">
        <v>0.70833333333333337</v>
      </c>
      <c r="E19" s="10"/>
      <c r="F19" s="11" t="s">
        <v>12</v>
      </c>
      <c r="G19" s="12" t="s">
        <v>15</v>
      </c>
      <c r="H19" s="13">
        <f t="shared" si="0"/>
        <v>8</v>
      </c>
      <c r="I19" s="13">
        <f t="shared" si="1"/>
        <v>2</v>
      </c>
      <c r="J19" s="13">
        <f t="shared" si="2"/>
        <v>0</v>
      </c>
      <c r="K19" s="13">
        <f t="shared" si="4"/>
        <v>10</v>
      </c>
      <c r="L19" s="134"/>
    </row>
    <row r="20" spans="1:12">
      <c r="A20" s="137"/>
      <c r="B20" s="9">
        <v>45964</v>
      </c>
      <c r="C20" s="10">
        <v>0.29166666666666669</v>
      </c>
      <c r="D20" s="10">
        <v>0.70833333333333337</v>
      </c>
      <c r="E20" s="10"/>
      <c r="F20" s="11" t="s">
        <v>12</v>
      </c>
      <c r="G20" s="11" t="s">
        <v>22</v>
      </c>
      <c r="H20" s="13">
        <f t="shared" si="0"/>
        <v>8</v>
      </c>
      <c r="I20" s="13">
        <f t="shared" si="1"/>
        <v>2</v>
      </c>
      <c r="J20" s="13">
        <f t="shared" si="2"/>
        <v>0</v>
      </c>
      <c r="K20" s="13">
        <f t="shared" si="4"/>
        <v>10</v>
      </c>
      <c r="L20" s="134"/>
    </row>
    <row r="21" spans="1:12">
      <c r="A21" s="137"/>
      <c r="B21" s="9">
        <v>45964</v>
      </c>
      <c r="C21" s="10">
        <v>0.29166666666666669</v>
      </c>
      <c r="D21" s="10">
        <v>0.66666666666666663</v>
      </c>
      <c r="E21" s="10"/>
      <c r="F21" s="11" t="s">
        <v>12</v>
      </c>
      <c r="G21" s="11" t="s">
        <v>26</v>
      </c>
      <c r="H21" s="13">
        <f t="shared" si="0"/>
        <v>8</v>
      </c>
      <c r="I21" s="13">
        <f t="shared" si="1"/>
        <v>0.99999999999999822</v>
      </c>
      <c r="J21" s="13">
        <f t="shared" si="2"/>
        <v>0</v>
      </c>
      <c r="K21" s="13">
        <f t="shared" si="4"/>
        <v>8.9999999999999982</v>
      </c>
      <c r="L21" s="134"/>
    </row>
    <row r="22" spans="1:12">
      <c r="A22" s="137" t="s">
        <v>36</v>
      </c>
      <c r="B22" s="4">
        <v>45965</v>
      </c>
      <c r="C22" s="5">
        <v>0.29166666666666669</v>
      </c>
      <c r="D22" s="5">
        <v>0.625</v>
      </c>
      <c r="E22" s="5"/>
      <c r="F22" s="6" t="s">
        <v>12</v>
      </c>
      <c r="G22" s="16" t="s">
        <v>13</v>
      </c>
      <c r="H22" s="7">
        <f t="shared" si="0"/>
        <v>8</v>
      </c>
      <c r="I22" s="7">
        <f t="shared" si="1"/>
        <v>0</v>
      </c>
      <c r="J22" s="7">
        <f t="shared" si="2"/>
        <v>0</v>
      </c>
      <c r="K22" s="7">
        <f t="shared" si="4"/>
        <v>8</v>
      </c>
      <c r="L22" s="134" t="s">
        <v>31</v>
      </c>
    </row>
    <row r="23" spans="1:12">
      <c r="A23" s="137"/>
      <c r="B23" s="9">
        <v>45965</v>
      </c>
      <c r="C23" s="10">
        <v>0.29166666666666669</v>
      </c>
      <c r="D23" s="10">
        <v>0.625</v>
      </c>
      <c r="E23" s="10"/>
      <c r="F23" s="11" t="s">
        <v>12</v>
      </c>
      <c r="G23" s="12" t="s">
        <v>15</v>
      </c>
      <c r="H23" s="13">
        <f t="shared" si="0"/>
        <v>8</v>
      </c>
      <c r="I23" s="13">
        <f t="shared" si="1"/>
        <v>0</v>
      </c>
      <c r="J23" s="13">
        <f t="shared" si="2"/>
        <v>0</v>
      </c>
      <c r="K23" s="13">
        <f t="shared" si="4"/>
        <v>8</v>
      </c>
      <c r="L23" s="134"/>
    </row>
    <row r="24" spans="1:12">
      <c r="A24" s="137"/>
      <c r="B24" s="9">
        <v>45965</v>
      </c>
      <c r="C24" s="10">
        <v>0.29166666666666669</v>
      </c>
      <c r="D24" s="10">
        <v>0.625</v>
      </c>
      <c r="E24" s="10"/>
      <c r="F24" s="11" t="s">
        <v>12</v>
      </c>
      <c r="G24" s="11" t="s">
        <v>22</v>
      </c>
      <c r="H24" s="13">
        <f t="shared" si="0"/>
        <v>8</v>
      </c>
      <c r="I24" s="13">
        <f t="shared" si="1"/>
        <v>0</v>
      </c>
      <c r="J24" s="13">
        <f t="shared" si="2"/>
        <v>0</v>
      </c>
      <c r="K24" s="13">
        <f t="shared" si="4"/>
        <v>8</v>
      </c>
      <c r="L24" s="134"/>
    </row>
    <row r="25" spans="1:12">
      <c r="A25" s="137" t="s">
        <v>36</v>
      </c>
      <c r="B25" s="4">
        <v>45966</v>
      </c>
      <c r="C25" s="5">
        <v>0.29166666666666669</v>
      </c>
      <c r="D25" s="5">
        <v>0.64583333333333337</v>
      </c>
      <c r="E25" s="5">
        <v>2.0833333333333332E-2</v>
      </c>
      <c r="F25" s="6" t="s">
        <v>12</v>
      </c>
      <c r="G25" s="16" t="s">
        <v>13</v>
      </c>
      <c r="H25" s="7">
        <f t="shared" si="0"/>
        <v>8</v>
      </c>
      <c r="I25" s="7">
        <f t="shared" si="1"/>
        <v>0</v>
      </c>
      <c r="J25" s="7">
        <f t="shared" si="2"/>
        <v>0</v>
      </c>
      <c r="K25" s="7">
        <f t="shared" si="4"/>
        <v>8</v>
      </c>
      <c r="L25" s="134" t="s">
        <v>31</v>
      </c>
    </row>
    <row r="26" spans="1:12">
      <c r="A26" s="137"/>
      <c r="B26" s="9">
        <v>45966</v>
      </c>
      <c r="C26" s="10">
        <v>0.29166666666666669</v>
      </c>
      <c r="D26" s="10">
        <v>0.64583333333333337</v>
      </c>
      <c r="E26" s="10">
        <v>2.0833333333333332E-2</v>
      </c>
      <c r="F26" s="11" t="s">
        <v>12</v>
      </c>
      <c r="G26" s="12" t="s">
        <v>15</v>
      </c>
      <c r="H26" s="13">
        <f t="shared" si="0"/>
        <v>8</v>
      </c>
      <c r="I26" s="13">
        <f t="shared" si="1"/>
        <v>0</v>
      </c>
      <c r="J26" s="13">
        <f t="shared" si="2"/>
        <v>0</v>
      </c>
      <c r="K26" s="13">
        <f t="shared" si="4"/>
        <v>8</v>
      </c>
      <c r="L26" s="134"/>
    </row>
    <row r="27" spans="1:12">
      <c r="A27" s="137"/>
      <c r="B27" s="9">
        <v>45966</v>
      </c>
      <c r="C27" s="10">
        <v>0.29166666666666669</v>
      </c>
      <c r="D27" s="10">
        <v>0.64583333333333337</v>
      </c>
      <c r="E27" s="10">
        <v>2.0833333333333332E-2</v>
      </c>
      <c r="F27" s="11" t="s">
        <v>12</v>
      </c>
      <c r="G27" s="11" t="s">
        <v>22</v>
      </c>
      <c r="H27" s="13">
        <f t="shared" si="0"/>
        <v>8</v>
      </c>
      <c r="I27" s="13">
        <f t="shared" si="1"/>
        <v>0</v>
      </c>
      <c r="J27" s="13">
        <f t="shared" si="2"/>
        <v>0</v>
      </c>
      <c r="K27" s="13">
        <f t="shared" si="4"/>
        <v>8</v>
      </c>
      <c r="L27" s="134"/>
    </row>
    <row r="28" spans="1:12">
      <c r="A28" s="137" t="s">
        <v>36</v>
      </c>
      <c r="B28" s="4">
        <v>45967</v>
      </c>
      <c r="C28" s="5">
        <v>0.29166666666666669</v>
      </c>
      <c r="D28" s="5">
        <v>0.64583333333333337</v>
      </c>
      <c r="E28" s="5">
        <v>2.0833333333333332E-2</v>
      </c>
      <c r="F28" s="6" t="s">
        <v>12</v>
      </c>
      <c r="G28" s="16" t="s">
        <v>13</v>
      </c>
      <c r="H28" s="7">
        <f t="shared" si="0"/>
        <v>8</v>
      </c>
      <c r="I28" s="7">
        <f t="shared" si="1"/>
        <v>0</v>
      </c>
      <c r="J28" s="7">
        <f t="shared" si="2"/>
        <v>0</v>
      </c>
      <c r="K28" s="7">
        <f t="shared" si="4"/>
        <v>8</v>
      </c>
      <c r="L28" s="134" t="s">
        <v>32</v>
      </c>
    </row>
    <row r="29" spans="1:12">
      <c r="A29" s="137"/>
      <c r="B29" s="9">
        <v>45967</v>
      </c>
      <c r="C29" s="10">
        <v>0.29166666666666669</v>
      </c>
      <c r="D29" s="10">
        <v>0.64583333333333337</v>
      </c>
      <c r="E29" s="10">
        <v>2.0833333333333332E-2</v>
      </c>
      <c r="F29" s="11" t="s">
        <v>12</v>
      </c>
      <c r="G29" s="12" t="s">
        <v>15</v>
      </c>
      <c r="H29" s="13">
        <f t="shared" si="0"/>
        <v>8</v>
      </c>
      <c r="I29" s="13">
        <f t="shared" si="1"/>
        <v>0</v>
      </c>
      <c r="J29" s="13">
        <f t="shared" si="2"/>
        <v>0</v>
      </c>
      <c r="K29" s="13">
        <f t="shared" si="4"/>
        <v>8</v>
      </c>
      <c r="L29" s="134"/>
    </row>
    <row r="30" spans="1:12">
      <c r="A30" s="137"/>
      <c r="B30" s="9">
        <v>45967</v>
      </c>
      <c r="C30" s="10">
        <v>0.29166666666666669</v>
      </c>
      <c r="D30" s="10">
        <v>0.64583333333333337</v>
      </c>
      <c r="E30" s="10">
        <v>2.0833333333333332E-2</v>
      </c>
      <c r="F30" s="11" t="s">
        <v>12</v>
      </c>
      <c r="G30" s="11" t="s">
        <v>22</v>
      </c>
      <c r="H30" s="13">
        <f t="shared" si="0"/>
        <v>8</v>
      </c>
      <c r="I30" s="13">
        <f t="shared" si="1"/>
        <v>0</v>
      </c>
      <c r="J30" s="13">
        <f t="shared" si="2"/>
        <v>0</v>
      </c>
      <c r="K30" s="13">
        <f t="shared" si="4"/>
        <v>8</v>
      </c>
      <c r="L30" s="134"/>
    </row>
    <row r="31" spans="1:12">
      <c r="A31" s="139" t="s">
        <v>36</v>
      </c>
      <c r="B31" s="22">
        <v>45968</v>
      </c>
      <c r="C31" s="23">
        <v>0.29166666666666669</v>
      </c>
      <c r="D31" s="23">
        <v>0.72916666666666663</v>
      </c>
      <c r="E31" s="23"/>
      <c r="F31" s="24" t="s">
        <v>12</v>
      </c>
      <c r="G31" s="25" t="s">
        <v>13</v>
      </c>
      <c r="H31" s="7">
        <f t="shared" si="0"/>
        <v>8</v>
      </c>
      <c r="I31" s="7">
        <f t="shared" si="1"/>
        <v>2</v>
      </c>
      <c r="J31" s="7">
        <f t="shared" si="2"/>
        <v>0.49999999999999822</v>
      </c>
      <c r="K31" s="7">
        <f t="shared" si="4"/>
        <v>10.499999999999998</v>
      </c>
    </row>
    <row r="32" spans="1:12">
      <c r="A32" s="139"/>
      <c r="B32" s="26">
        <v>45968</v>
      </c>
      <c r="C32" s="27">
        <v>0.29166666666666669</v>
      </c>
      <c r="D32" s="27">
        <v>0.66666666666666663</v>
      </c>
      <c r="E32" s="27"/>
      <c r="F32" s="28" t="s">
        <v>12</v>
      </c>
      <c r="G32" s="29" t="s">
        <v>15</v>
      </c>
      <c r="H32" s="13">
        <f t="shared" si="0"/>
        <v>8</v>
      </c>
      <c r="I32" s="13">
        <f t="shared" si="1"/>
        <v>0.99999999999999822</v>
      </c>
      <c r="J32" s="13">
        <f t="shared" si="2"/>
        <v>0</v>
      </c>
      <c r="K32" s="13">
        <f t="shared" si="4"/>
        <v>8.9999999999999982</v>
      </c>
    </row>
    <row r="33" spans="1:17">
      <c r="A33" s="139"/>
      <c r="B33" s="26">
        <v>45968</v>
      </c>
      <c r="C33" s="27">
        <v>0.29166666666666669</v>
      </c>
      <c r="D33" s="27">
        <v>0.66666666666666663</v>
      </c>
      <c r="E33" s="27"/>
      <c r="F33" s="28" t="s">
        <v>12</v>
      </c>
      <c r="G33" s="28" t="s">
        <v>22</v>
      </c>
      <c r="H33" s="13">
        <f t="shared" si="0"/>
        <v>8</v>
      </c>
      <c r="I33" s="13">
        <f t="shared" si="1"/>
        <v>0.99999999999999822</v>
      </c>
      <c r="J33" s="13">
        <f t="shared" si="2"/>
        <v>0</v>
      </c>
      <c r="K33" s="13">
        <f t="shared" si="4"/>
        <v>8.9999999999999982</v>
      </c>
    </row>
    <row r="34" spans="1:17">
      <c r="A34" s="132" t="s">
        <v>38</v>
      </c>
      <c r="B34" s="4">
        <v>45971</v>
      </c>
      <c r="C34" s="5">
        <v>0.29166666666666669</v>
      </c>
      <c r="D34" s="5">
        <v>0.64583333333333337</v>
      </c>
      <c r="E34" s="5">
        <v>2.0833333333333332E-2</v>
      </c>
      <c r="F34" s="6" t="s">
        <v>12</v>
      </c>
      <c r="G34" s="16" t="s">
        <v>13</v>
      </c>
      <c r="H34" s="7">
        <f t="shared" si="0"/>
        <v>8</v>
      </c>
      <c r="I34" s="7">
        <f t="shared" si="1"/>
        <v>0</v>
      </c>
      <c r="J34" s="7">
        <f t="shared" si="2"/>
        <v>0</v>
      </c>
      <c r="K34" s="7">
        <f t="shared" si="4"/>
        <v>8</v>
      </c>
      <c r="L34" s="138" t="s">
        <v>34</v>
      </c>
    </row>
    <row r="35" spans="1:17">
      <c r="A35" s="132"/>
      <c r="B35" s="9">
        <v>45971</v>
      </c>
      <c r="C35" s="10">
        <v>0.29166666666666669</v>
      </c>
      <c r="D35" s="10">
        <v>0.64583333333333337</v>
      </c>
      <c r="E35" s="10">
        <v>2.0833333333333332E-2</v>
      </c>
      <c r="F35" s="11" t="s">
        <v>12</v>
      </c>
      <c r="G35" s="12" t="s">
        <v>15</v>
      </c>
      <c r="H35" s="13">
        <f t="shared" si="0"/>
        <v>8</v>
      </c>
      <c r="I35" s="13">
        <f t="shared" si="1"/>
        <v>0</v>
      </c>
      <c r="J35" s="13">
        <f t="shared" si="2"/>
        <v>0</v>
      </c>
      <c r="K35" s="13">
        <f t="shared" si="4"/>
        <v>8</v>
      </c>
      <c r="L35" s="138"/>
      <c r="N35" s="3">
        <f>SUM(K34:K39)</f>
        <v>48</v>
      </c>
      <c r="O35">
        <f>110*100</f>
        <v>11000</v>
      </c>
      <c r="P35">
        <f>60*2.5</f>
        <v>150</v>
      </c>
      <c r="Q35">
        <f>O35/P35</f>
        <v>73.333333333333329</v>
      </c>
    </row>
    <row r="36" spans="1:17">
      <c r="A36" s="132"/>
      <c r="B36" s="9">
        <v>45971</v>
      </c>
      <c r="C36" s="10">
        <v>0.29166666666666669</v>
      </c>
      <c r="D36" s="10">
        <v>0.64583333333333337</v>
      </c>
      <c r="E36" s="10">
        <v>2.0833333333333332E-2</v>
      </c>
      <c r="F36" s="11" t="s">
        <v>12</v>
      </c>
      <c r="G36" s="11" t="s">
        <v>22</v>
      </c>
      <c r="H36" s="13">
        <f t="shared" si="0"/>
        <v>8</v>
      </c>
      <c r="I36" s="13">
        <f t="shared" si="1"/>
        <v>0</v>
      </c>
      <c r="J36" s="13">
        <f t="shared" si="2"/>
        <v>0</v>
      </c>
      <c r="K36" s="13">
        <f t="shared" si="4"/>
        <v>8</v>
      </c>
      <c r="L36" s="138"/>
    </row>
    <row r="37" spans="1:17">
      <c r="A37" s="132" t="s">
        <v>38</v>
      </c>
      <c r="B37" s="4">
        <v>45972</v>
      </c>
      <c r="C37" s="5">
        <v>0.29166666666666669</v>
      </c>
      <c r="D37" s="5">
        <v>0.64583333333333337</v>
      </c>
      <c r="E37" s="5">
        <v>2.0833333333333332E-2</v>
      </c>
      <c r="F37" s="6" t="s">
        <v>12</v>
      </c>
      <c r="G37" s="16" t="s">
        <v>13</v>
      </c>
      <c r="H37" s="7">
        <f t="shared" si="0"/>
        <v>8</v>
      </c>
      <c r="I37" s="7">
        <f t="shared" si="1"/>
        <v>0</v>
      </c>
      <c r="J37" s="7">
        <f t="shared" si="2"/>
        <v>0</v>
      </c>
      <c r="K37" s="7">
        <f t="shared" si="4"/>
        <v>8</v>
      </c>
      <c r="L37" s="138"/>
    </row>
    <row r="38" spans="1:17">
      <c r="A38" s="132"/>
      <c r="B38" s="9">
        <v>45972</v>
      </c>
      <c r="C38" s="10">
        <v>0.29166666666666669</v>
      </c>
      <c r="D38" s="10">
        <v>0.64583333333333337</v>
      </c>
      <c r="E38" s="10">
        <v>2.0833333333333332E-2</v>
      </c>
      <c r="F38" s="11" t="s">
        <v>12</v>
      </c>
      <c r="G38" s="12" t="s">
        <v>15</v>
      </c>
      <c r="H38" s="13">
        <f t="shared" si="0"/>
        <v>8</v>
      </c>
      <c r="I38" s="13">
        <f t="shared" si="1"/>
        <v>0</v>
      </c>
      <c r="J38" s="13">
        <f t="shared" si="2"/>
        <v>0</v>
      </c>
      <c r="K38" s="13">
        <f t="shared" si="4"/>
        <v>8</v>
      </c>
      <c r="L38" s="138"/>
    </row>
    <row r="39" spans="1:17">
      <c r="A39" s="132"/>
      <c r="B39" s="9">
        <v>45972</v>
      </c>
      <c r="C39" s="10">
        <v>0.29166666666666669</v>
      </c>
      <c r="D39" s="10">
        <v>0.64583333333333337</v>
      </c>
      <c r="E39" s="10">
        <v>2.0833333333333332E-2</v>
      </c>
      <c r="F39" s="11" t="s">
        <v>12</v>
      </c>
      <c r="G39" s="11" t="s">
        <v>22</v>
      </c>
      <c r="H39" s="13">
        <f t="shared" si="0"/>
        <v>8</v>
      </c>
      <c r="I39" s="13">
        <f t="shared" si="1"/>
        <v>0</v>
      </c>
      <c r="J39" s="13">
        <f t="shared" si="2"/>
        <v>0</v>
      </c>
      <c r="K39" s="13">
        <f t="shared" si="4"/>
        <v>8</v>
      </c>
      <c r="L39" s="138"/>
    </row>
    <row r="40" spans="1:17">
      <c r="A40" s="132" t="s">
        <v>38</v>
      </c>
      <c r="B40" s="4">
        <v>45973</v>
      </c>
      <c r="C40" s="5">
        <v>0.29166666666666669</v>
      </c>
      <c r="D40" s="5">
        <v>0.75</v>
      </c>
      <c r="E40" s="5"/>
      <c r="F40" s="6" t="s">
        <v>12</v>
      </c>
      <c r="G40" s="16" t="s">
        <v>13</v>
      </c>
      <c r="H40" s="7">
        <f t="shared" si="0"/>
        <v>8</v>
      </c>
      <c r="I40" s="7">
        <f t="shared" si="1"/>
        <v>2</v>
      </c>
      <c r="J40" s="7">
        <f t="shared" si="2"/>
        <v>1</v>
      </c>
      <c r="K40" s="7">
        <f t="shared" si="4"/>
        <v>11</v>
      </c>
      <c r="L40" s="138" t="s">
        <v>35</v>
      </c>
    </row>
    <row r="41" spans="1:17">
      <c r="A41" s="132"/>
      <c r="B41" s="9">
        <v>45973</v>
      </c>
      <c r="C41" s="10">
        <v>0.29166666666666669</v>
      </c>
      <c r="D41" s="10">
        <v>0.66666666666666663</v>
      </c>
      <c r="E41" s="10"/>
      <c r="F41" s="11" t="s">
        <v>12</v>
      </c>
      <c r="G41" s="12" t="s">
        <v>15</v>
      </c>
      <c r="H41" s="13">
        <f t="shared" si="0"/>
        <v>8</v>
      </c>
      <c r="I41" s="13">
        <f t="shared" si="1"/>
        <v>0.99999999999999822</v>
      </c>
      <c r="J41" s="13">
        <f t="shared" si="2"/>
        <v>0</v>
      </c>
      <c r="K41" s="13">
        <f t="shared" si="4"/>
        <v>8.9999999999999982</v>
      </c>
      <c r="L41" s="138"/>
    </row>
    <row r="42" spans="1:17">
      <c r="A42" s="132"/>
      <c r="B42" s="9">
        <v>45973</v>
      </c>
      <c r="C42" s="10">
        <v>0.29166666666666669</v>
      </c>
      <c r="D42" s="10">
        <v>0.66666666666666663</v>
      </c>
      <c r="E42" s="10"/>
      <c r="F42" s="11" t="s">
        <v>12</v>
      </c>
      <c r="G42" s="11" t="s">
        <v>22</v>
      </c>
      <c r="H42" s="13">
        <f t="shared" si="0"/>
        <v>8</v>
      </c>
      <c r="I42" s="13">
        <f t="shared" si="1"/>
        <v>0.99999999999999822</v>
      </c>
      <c r="J42" s="13">
        <f t="shared" si="2"/>
        <v>0</v>
      </c>
      <c r="K42" s="13">
        <f t="shared" si="4"/>
        <v>8.9999999999999982</v>
      </c>
      <c r="L42" s="138"/>
      <c r="N42" s="3">
        <f>SUM(K40:K45)</f>
        <v>62</v>
      </c>
      <c r="O42">
        <f>100*N42</f>
        <v>6200</v>
      </c>
      <c r="P42">
        <v>60</v>
      </c>
      <c r="Q42">
        <f>O42/P42</f>
        <v>103.33333333333333</v>
      </c>
    </row>
    <row r="43" spans="1:17">
      <c r="A43" s="132"/>
      <c r="B43" s="17">
        <v>45973</v>
      </c>
      <c r="C43" s="18">
        <v>0.29166666666666669</v>
      </c>
      <c r="D43" s="18">
        <v>0.75</v>
      </c>
      <c r="E43" s="18"/>
      <c r="F43" s="19" t="s">
        <v>12</v>
      </c>
      <c r="G43" s="20" t="s">
        <v>37</v>
      </c>
      <c r="H43" s="21">
        <f t="shared" si="0"/>
        <v>8</v>
      </c>
      <c r="I43" s="21">
        <f t="shared" si="1"/>
        <v>2</v>
      </c>
      <c r="J43" s="21">
        <f t="shared" si="2"/>
        <v>1</v>
      </c>
      <c r="K43" s="21">
        <f t="shared" si="4"/>
        <v>11</v>
      </c>
      <c r="L43" s="138"/>
    </row>
    <row r="44" spans="1:17">
      <c r="A44" s="132"/>
      <c r="B44" s="17">
        <v>45973</v>
      </c>
      <c r="C44" s="18">
        <v>0.29166666666666669</v>
      </c>
      <c r="D44" s="18">
        <v>0.75</v>
      </c>
      <c r="E44" s="18"/>
      <c r="F44" s="19" t="s">
        <v>12</v>
      </c>
      <c r="G44" s="20" t="s">
        <v>37</v>
      </c>
      <c r="H44" s="21">
        <f t="shared" si="0"/>
        <v>8</v>
      </c>
      <c r="I44" s="21">
        <f t="shared" si="1"/>
        <v>2</v>
      </c>
      <c r="J44" s="21">
        <f t="shared" si="2"/>
        <v>1</v>
      </c>
      <c r="K44" s="21">
        <f t="shared" si="4"/>
        <v>11</v>
      </c>
      <c r="L44" s="138"/>
    </row>
    <row r="45" spans="1:17">
      <c r="A45" s="132"/>
      <c r="B45" s="17">
        <v>45973</v>
      </c>
      <c r="C45" s="18">
        <v>0.29166666666666669</v>
      </c>
      <c r="D45" s="18">
        <v>0.75</v>
      </c>
      <c r="E45" s="18"/>
      <c r="F45" s="19" t="s">
        <v>12</v>
      </c>
      <c r="G45" s="20" t="s">
        <v>37</v>
      </c>
      <c r="H45" s="21">
        <f t="shared" si="0"/>
        <v>8</v>
      </c>
      <c r="I45" s="21">
        <f t="shared" si="1"/>
        <v>2</v>
      </c>
      <c r="J45" s="21">
        <f t="shared" si="2"/>
        <v>1</v>
      </c>
      <c r="K45" s="21">
        <f t="shared" si="4"/>
        <v>11</v>
      </c>
      <c r="L45" s="138"/>
    </row>
    <row r="46" spans="1:17">
      <c r="A46" s="132" t="s">
        <v>38</v>
      </c>
      <c r="B46" s="4">
        <v>45974</v>
      </c>
      <c r="C46" s="5">
        <v>0.29166666666666669</v>
      </c>
      <c r="D46" s="5">
        <v>0.64583333333333337</v>
      </c>
      <c r="E46" s="5">
        <v>2.0833333333333332E-2</v>
      </c>
      <c r="F46" s="6" t="s">
        <v>12</v>
      </c>
      <c r="G46" s="16" t="s">
        <v>13</v>
      </c>
      <c r="H46" s="7">
        <f t="shared" si="0"/>
        <v>8</v>
      </c>
      <c r="I46" s="7">
        <f t="shared" si="1"/>
        <v>0</v>
      </c>
      <c r="J46" s="7">
        <f t="shared" si="2"/>
        <v>0</v>
      </c>
      <c r="K46" s="7">
        <f t="shared" si="4"/>
        <v>8</v>
      </c>
      <c r="L46" s="138" t="s">
        <v>34</v>
      </c>
    </row>
    <row r="47" spans="1:17">
      <c r="A47" s="132"/>
      <c r="B47" s="9">
        <v>45974</v>
      </c>
      <c r="C47" s="10">
        <v>0.29166666666666669</v>
      </c>
      <c r="D47" s="10">
        <v>0.64583333333333337</v>
      </c>
      <c r="E47" s="10">
        <v>2.0833333333333332E-2</v>
      </c>
      <c r="F47" s="11" t="s">
        <v>12</v>
      </c>
      <c r="G47" s="12" t="s">
        <v>15</v>
      </c>
      <c r="H47" s="13">
        <f t="shared" si="0"/>
        <v>8</v>
      </c>
      <c r="I47" s="13">
        <f t="shared" si="1"/>
        <v>0</v>
      </c>
      <c r="J47" s="13">
        <f t="shared" si="2"/>
        <v>0</v>
      </c>
      <c r="K47" s="13">
        <f t="shared" si="4"/>
        <v>8</v>
      </c>
      <c r="L47" s="138"/>
    </row>
    <row r="48" spans="1:17">
      <c r="A48" s="132"/>
      <c r="B48" s="9">
        <v>45974</v>
      </c>
      <c r="C48" s="10">
        <v>0.29166666666666669</v>
      </c>
      <c r="D48" s="10">
        <v>0.64583333333333337</v>
      </c>
      <c r="E48" s="10">
        <v>2.0833333333333332E-2</v>
      </c>
      <c r="F48" s="11" t="s">
        <v>12</v>
      </c>
      <c r="G48" s="11" t="s">
        <v>22</v>
      </c>
      <c r="H48" s="13">
        <f t="shared" si="0"/>
        <v>8</v>
      </c>
      <c r="I48" s="13">
        <f t="shared" si="1"/>
        <v>0</v>
      </c>
      <c r="J48" s="13">
        <f t="shared" si="2"/>
        <v>0</v>
      </c>
      <c r="K48" s="13">
        <f t="shared" si="4"/>
        <v>8</v>
      </c>
      <c r="L48" s="138"/>
    </row>
    <row r="49" spans="1:17">
      <c r="A49" s="132" t="s">
        <v>39</v>
      </c>
      <c r="B49" s="4">
        <v>45975</v>
      </c>
      <c r="C49" s="5">
        <v>0.29166666666666669</v>
      </c>
      <c r="D49" s="5">
        <v>0.64583333333333337</v>
      </c>
      <c r="E49" s="5">
        <v>2.0833333333333332E-2</v>
      </c>
      <c r="F49" s="6" t="s">
        <v>12</v>
      </c>
      <c r="G49" s="16" t="s">
        <v>13</v>
      </c>
      <c r="H49" s="7">
        <f t="shared" si="0"/>
        <v>8</v>
      </c>
      <c r="I49" s="7">
        <f t="shared" si="1"/>
        <v>0</v>
      </c>
      <c r="J49" s="7">
        <f t="shared" si="2"/>
        <v>0</v>
      </c>
      <c r="K49" s="7">
        <f t="shared" si="4"/>
        <v>8</v>
      </c>
      <c r="L49" s="138"/>
    </row>
    <row r="50" spans="1:17">
      <c r="A50" s="132"/>
      <c r="B50" s="9">
        <v>45975</v>
      </c>
      <c r="C50" s="10">
        <v>0.29166666666666669</v>
      </c>
      <c r="D50" s="10">
        <v>0.64583333333333337</v>
      </c>
      <c r="E50" s="10">
        <v>2.0833333333333332E-2</v>
      </c>
      <c r="F50" s="11" t="s">
        <v>12</v>
      </c>
      <c r="G50" s="12" t="s">
        <v>15</v>
      </c>
      <c r="H50" s="13">
        <f t="shared" si="0"/>
        <v>8</v>
      </c>
      <c r="I50" s="13">
        <f t="shared" si="1"/>
        <v>0</v>
      </c>
      <c r="J50" s="13">
        <f t="shared" si="2"/>
        <v>0</v>
      </c>
      <c r="K50" s="13">
        <f t="shared" si="4"/>
        <v>8</v>
      </c>
      <c r="L50" s="138"/>
    </row>
    <row r="51" spans="1:17">
      <c r="A51" s="132"/>
      <c r="B51" s="9">
        <v>45975</v>
      </c>
      <c r="C51" s="10">
        <v>0.29166666666666669</v>
      </c>
      <c r="D51" s="10">
        <v>0.64583333333333337</v>
      </c>
      <c r="E51" s="10">
        <v>2.0833333333333332E-2</v>
      </c>
      <c r="F51" s="11" t="s">
        <v>12</v>
      </c>
      <c r="G51" s="11" t="s">
        <v>22</v>
      </c>
      <c r="H51" s="13">
        <f t="shared" ref="H51" si="5">IF(K51&gt;8,(8),(K51))</f>
        <v>8</v>
      </c>
      <c r="I51" s="13">
        <f t="shared" ref="I51" si="6">K51-H51-J51</f>
        <v>0</v>
      </c>
      <c r="J51" s="13">
        <f t="shared" ref="J51" si="7">IF(K51&gt;10,(K51-10),(0))</f>
        <v>0</v>
      </c>
      <c r="K51" s="13">
        <f>(D51-C51-E51)*24</f>
        <v>8</v>
      </c>
      <c r="L51" s="138"/>
    </row>
    <row r="52" spans="1:17">
      <c r="A52" s="132" t="s">
        <v>42</v>
      </c>
      <c r="B52" s="4">
        <v>45978</v>
      </c>
      <c r="C52" s="5">
        <v>0.29166666666666669</v>
      </c>
      <c r="D52" s="5">
        <v>0.66666666666666663</v>
      </c>
      <c r="E52" s="16"/>
      <c r="F52" s="16"/>
      <c r="G52" s="6" t="s">
        <v>13</v>
      </c>
      <c r="H52" s="7">
        <v>8</v>
      </c>
      <c r="I52" s="7">
        <v>0.99999999999999822</v>
      </c>
      <c r="J52" s="7">
        <v>0</v>
      </c>
      <c r="K52" s="7">
        <v>8.9999999999999982</v>
      </c>
    </row>
    <row r="53" spans="1:17">
      <c r="A53" s="132"/>
      <c r="B53" s="4">
        <v>45978</v>
      </c>
      <c r="C53" s="5">
        <v>0.29166666666666669</v>
      </c>
      <c r="D53" s="5">
        <v>0.66666666666666663</v>
      </c>
      <c r="E53" s="16"/>
      <c r="F53" s="16"/>
      <c r="G53" s="6" t="s">
        <v>41</v>
      </c>
      <c r="H53" s="7">
        <v>8</v>
      </c>
      <c r="I53" s="7">
        <v>0.99999999999999822</v>
      </c>
      <c r="J53" s="7">
        <v>0</v>
      </c>
      <c r="K53" s="7">
        <v>8.9999999999999982</v>
      </c>
    </row>
    <row r="54" spans="1:17">
      <c r="A54" s="132"/>
      <c r="B54" s="17">
        <v>45978</v>
      </c>
      <c r="C54" s="18">
        <v>0.29166666666666669</v>
      </c>
      <c r="D54" s="18">
        <v>0.66666666666666663</v>
      </c>
      <c r="E54" s="20"/>
      <c r="F54" s="20"/>
      <c r="G54" s="19" t="s">
        <v>37</v>
      </c>
      <c r="H54" s="21">
        <v>8</v>
      </c>
      <c r="I54" s="21">
        <v>0.99999999999999822</v>
      </c>
      <c r="J54" s="21">
        <v>0</v>
      </c>
      <c r="K54" s="21">
        <v>8.9999999999999982</v>
      </c>
      <c r="Q54">
        <f>73*1350</f>
        <v>98550</v>
      </c>
    </row>
    <row r="55" spans="1:17">
      <c r="A55" s="132"/>
      <c r="B55" s="17">
        <v>45978</v>
      </c>
      <c r="C55" s="18">
        <v>0.29166666666666669</v>
      </c>
      <c r="D55" s="18">
        <v>0.66666666666666663</v>
      </c>
      <c r="E55" s="20"/>
      <c r="F55" s="20"/>
      <c r="G55" s="19" t="s">
        <v>37</v>
      </c>
      <c r="H55" s="21">
        <v>8</v>
      </c>
      <c r="I55" s="21">
        <v>0.99999999999999822</v>
      </c>
      <c r="J55" s="21">
        <v>0</v>
      </c>
      <c r="K55" s="21">
        <v>8.9999999999999982</v>
      </c>
    </row>
    <row r="56" spans="1:17">
      <c r="A56" s="132" t="s">
        <v>42</v>
      </c>
      <c r="B56" s="4">
        <v>45979</v>
      </c>
      <c r="C56" s="5">
        <v>0.29166666666666669</v>
      </c>
      <c r="D56" s="5">
        <v>0.64583333333333337</v>
      </c>
      <c r="E56" s="5">
        <v>2.0833333333333332E-2</v>
      </c>
      <c r="F56" s="16"/>
      <c r="G56" s="6" t="s">
        <v>13</v>
      </c>
      <c r="H56" s="7">
        <v>8</v>
      </c>
      <c r="I56" s="7">
        <v>0</v>
      </c>
      <c r="J56" s="7">
        <v>0</v>
      </c>
      <c r="K56" s="7">
        <v>8</v>
      </c>
    </row>
    <row r="57" spans="1:17">
      <c r="A57" s="132"/>
      <c r="B57" s="4">
        <v>45979</v>
      </c>
      <c r="C57" s="5">
        <v>0.29166666666666669</v>
      </c>
      <c r="D57" s="5">
        <v>0.64583333333333337</v>
      </c>
      <c r="E57" s="5">
        <v>2.0833333333333332E-2</v>
      </c>
      <c r="F57" s="16"/>
      <c r="G57" s="6" t="s">
        <v>41</v>
      </c>
      <c r="H57" s="7">
        <v>8</v>
      </c>
      <c r="I57" s="7">
        <v>0</v>
      </c>
      <c r="J57" s="7">
        <v>0</v>
      </c>
      <c r="K57" s="7">
        <v>8</v>
      </c>
    </row>
    <row r="58" spans="1:17">
      <c r="A58" s="132" t="s">
        <v>42</v>
      </c>
      <c r="B58" s="4">
        <v>45980</v>
      </c>
      <c r="C58" s="5">
        <v>0.29166666666666669</v>
      </c>
      <c r="D58" s="5">
        <v>0.64583333333333337</v>
      </c>
      <c r="E58" s="5">
        <v>2.0833333333333332E-2</v>
      </c>
      <c r="F58" s="16"/>
      <c r="G58" s="6" t="s">
        <v>13</v>
      </c>
      <c r="H58" s="7">
        <v>8</v>
      </c>
      <c r="I58" s="7">
        <v>0</v>
      </c>
      <c r="J58" s="7">
        <v>0</v>
      </c>
      <c r="K58" s="7">
        <v>8</v>
      </c>
    </row>
    <row r="59" spans="1:17">
      <c r="A59" s="132"/>
      <c r="B59" s="4">
        <v>45980</v>
      </c>
      <c r="C59" s="5">
        <v>0.29166666666666669</v>
      </c>
      <c r="D59" s="5">
        <v>0.64583333333333337</v>
      </c>
      <c r="E59" s="5">
        <v>2.0833333333333332E-2</v>
      </c>
      <c r="F59" s="16"/>
      <c r="G59" s="6" t="s">
        <v>41</v>
      </c>
      <c r="H59" s="7">
        <v>8</v>
      </c>
      <c r="I59" s="7">
        <v>0</v>
      </c>
      <c r="J59" s="7">
        <v>0</v>
      </c>
      <c r="K59" s="7">
        <v>8</v>
      </c>
    </row>
    <row r="60" spans="1:17">
      <c r="A60" s="132" t="s">
        <v>42</v>
      </c>
      <c r="B60" s="4">
        <v>45981</v>
      </c>
      <c r="C60" s="5">
        <v>0.29166666666666669</v>
      </c>
      <c r="D60" s="5">
        <v>0.64583333333333337</v>
      </c>
      <c r="E60" s="5">
        <v>2.0833333333333332E-2</v>
      </c>
      <c r="F60" s="16"/>
      <c r="G60" s="6" t="s">
        <v>13</v>
      </c>
      <c r="H60" s="7">
        <v>8</v>
      </c>
      <c r="I60" s="7">
        <v>0</v>
      </c>
      <c r="J60" s="7">
        <v>0</v>
      </c>
      <c r="K60" s="7">
        <v>8</v>
      </c>
    </row>
    <row r="61" spans="1:17">
      <c r="A61" s="132"/>
      <c r="B61" s="4">
        <v>45981</v>
      </c>
      <c r="C61" s="5">
        <v>0.29166666666666669</v>
      </c>
      <c r="D61" s="5">
        <v>0.64583333333333337</v>
      </c>
      <c r="E61" s="5">
        <v>2.0833333333333332E-2</v>
      </c>
      <c r="F61" s="16"/>
      <c r="G61" s="6" t="s">
        <v>41</v>
      </c>
      <c r="H61" s="7">
        <v>8</v>
      </c>
      <c r="I61" s="7">
        <v>0</v>
      </c>
      <c r="J61" s="7">
        <v>0</v>
      </c>
      <c r="K61" s="7">
        <v>8</v>
      </c>
    </row>
    <row r="62" spans="1:17">
      <c r="A62" s="132" t="s">
        <v>42</v>
      </c>
      <c r="B62" s="4">
        <v>45982</v>
      </c>
      <c r="C62" s="5">
        <v>0.29166666666666669</v>
      </c>
      <c r="D62" s="5">
        <v>0.64583333333333337</v>
      </c>
      <c r="E62" s="5">
        <v>2.0833333333333332E-2</v>
      </c>
      <c r="F62" s="16"/>
      <c r="G62" s="6" t="s">
        <v>13</v>
      </c>
      <c r="H62" s="7">
        <v>8</v>
      </c>
      <c r="I62" s="7">
        <v>0</v>
      </c>
      <c r="J62" s="7">
        <v>0</v>
      </c>
      <c r="K62" s="7">
        <v>8</v>
      </c>
    </row>
    <row r="63" spans="1:17">
      <c r="A63" s="132"/>
      <c r="B63" s="4">
        <v>45982</v>
      </c>
      <c r="C63" s="5">
        <v>0.29166666666666669</v>
      </c>
      <c r="D63" s="5">
        <v>0.64583333333333337</v>
      </c>
      <c r="E63" s="5">
        <v>2.0833333333333332E-2</v>
      </c>
      <c r="F63" s="16"/>
      <c r="G63" s="6" t="s">
        <v>41</v>
      </c>
      <c r="H63" s="7">
        <v>8</v>
      </c>
      <c r="I63" s="7">
        <v>0</v>
      </c>
      <c r="J63" s="7">
        <v>0</v>
      </c>
      <c r="K63" s="7">
        <v>8</v>
      </c>
    </row>
    <row r="64" spans="1:17">
      <c r="A64" s="132" t="s">
        <v>62</v>
      </c>
      <c r="B64" s="4">
        <v>45985</v>
      </c>
      <c r="C64" s="5">
        <v>0.29166666666666669</v>
      </c>
      <c r="D64" s="5">
        <v>0.64583333333333337</v>
      </c>
      <c r="E64" s="16"/>
      <c r="F64" s="16"/>
      <c r="G64" s="6" t="s">
        <v>13</v>
      </c>
      <c r="H64" s="7">
        <v>8</v>
      </c>
      <c r="I64" s="7">
        <v>0.5</v>
      </c>
      <c r="J64" s="7">
        <v>0</v>
      </c>
      <c r="K64" s="7">
        <v>8.5</v>
      </c>
    </row>
    <row r="65" spans="1:15">
      <c r="A65" s="132"/>
      <c r="B65" s="4">
        <v>45985</v>
      </c>
      <c r="C65" s="5">
        <v>0.29166666666666669</v>
      </c>
      <c r="D65" s="5">
        <v>0.64583333333333337</v>
      </c>
      <c r="E65" s="16"/>
      <c r="F65" s="16"/>
      <c r="G65" s="6" t="s">
        <v>41</v>
      </c>
      <c r="H65" s="7">
        <v>8</v>
      </c>
      <c r="I65" s="7">
        <v>0.5</v>
      </c>
      <c r="J65" s="7">
        <v>0</v>
      </c>
      <c r="K65" s="7">
        <v>8.5</v>
      </c>
    </row>
    <row r="66" spans="1:15">
      <c r="A66" s="132" t="s">
        <v>62</v>
      </c>
      <c r="B66" s="4">
        <v>45986</v>
      </c>
      <c r="C66" s="5">
        <v>0.29166666666666669</v>
      </c>
      <c r="D66" s="5">
        <v>0.64583333333333337</v>
      </c>
      <c r="E66" s="5">
        <v>2.0833333333333332E-2</v>
      </c>
      <c r="F66" s="16"/>
      <c r="G66" s="6" t="s">
        <v>13</v>
      </c>
      <c r="H66" s="7">
        <v>8</v>
      </c>
      <c r="I66" s="7">
        <v>0</v>
      </c>
      <c r="J66" s="7">
        <v>0</v>
      </c>
      <c r="K66" s="7">
        <v>8</v>
      </c>
    </row>
    <row r="67" spans="1:15">
      <c r="A67" s="132"/>
      <c r="B67" s="4">
        <v>45986</v>
      </c>
      <c r="C67" s="5">
        <v>0.29166666666666669</v>
      </c>
      <c r="D67" s="5">
        <v>0.64583333333333337</v>
      </c>
      <c r="E67" s="5">
        <v>2.0833333333333332E-2</v>
      </c>
      <c r="F67" s="16"/>
      <c r="G67" s="6" t="s">
        <v>41</v>
      </c>
      <c r="H67" s="7">
        <v>8</v>
      </c>
      <c r="I67" s="7">
        <v>0</v>
      </c>
      <c r="J67" s="7">
        <v>0</v>
      </c>
      <c r="K67" s="7">
        <v>8</v>
      </c>
    </row>
    <row r="68" spans="1:15">
      <c r="A68" s="132"/>
      <c r="B68" s="17">
        <v>45986</v>
      </c>
      <c r="C68" s="18">
        <v>0.29166666666666669</v>
      </c>
      <c r="D68" s="18">
        <v>0.64583333333333337</v>
      </c>
      <c r="E68" s="18">
        <v>2.0833333333333332E-2</v>
      </c>
      <c r="F68" s="20"/>
      <c r="G68" s="19" t="s">
        <v>63</v>
      </c>
      <c r="H68" s="21">
        <v>8</v>
      </c>
      <c r="I68" s="21">
        <v>0</v>
      </c>
      <c r="J68" s="21">
        <v>0</v>
      </c>
      <c r="K68" s="21">
        <v>8</v>
      </c>
    </row>
    <row r="69" spans="1:15">
      <c r="A69" s="132" t="s">
        <v>62</v>
      </c>
      <c r="B69" s="4">
        <v>45987</v>
      </c>
      <c r="C69" s="5">
        <v>0.29166666666666669</v>
      </c>
      <c r="D69" s="5">
        <v>0.64583333333333337</v>
      </c>
      <c r="E69" s="5">
        <v>2.0833333333333332E-2</v>
      </c>
      <c r="F69" s="16"/>
      <c r="G69" s="6" t="s">
        <v>13</v>
      </c>
      <c r="H69" s="7">
        <v>8</v>
      </c>
      <c r="I69" s="7">
        <v>0</v>
      </c>
      <c r="J69" s="7">
        <v>0</v>
      </c>
      <c r="K69" s="7">
        <v>8</v>
      </c>
    </row>
    <row r="70" spans="1:15">
      <c r="A70" s="132"/>
      <c r="B70" s="4">
        <v>45987</v>
      </c>
      <c r="C70" s="5">
        <v>0.29166666666666669</v>
      </c>
      <c r="D70" s="5">
        <v>0.64583333333333337</v>
      </c>
      <c r="E70" s="5">
        <v>2.0833333333333332E-2</v>
      </c>
      <c r="F70" s="16"/>
      <c r="G70" s="6" t="s">
        <v>41</v>
      </c>
      <c r="H70" s="7">
        <v>8</v>
      </c>
      <c r="I70" s="7">
        <v>0</v>
      </c>
      <c r="J70" s="7">
        <v>0</v>
      </c>
      <c r="K70" s="7">
        <v>8</v>
      </c>
    </row>
    <row r="71" spans="1:15">
      <c r="A71" s="132"/>
      <c r="B71" s="4">
        <v>45987</v>
      </c>
      <c r="C71" s="5">
        <v>0.29166666666666669</v>
      </c>
      <c r="D71" s="5">
        <v>0.64583333333333337</v>
      </c>
      <c r="E71" s="5">
        <v>2.0833333333333332E-2</v>
      </c>
      <c r="F71" s="16"/>
      <c r="G71" s="6" t="s">
        <v>64</v>
      </c>
      <c r="H71" s="7">
        <v>8</v>
      </c>
      <c r="I71" s="7">
        <v>0</v>
      </c>
      <c r="J71" s="7">
        <v>0</v>
      </c>
      <c r="K71" s="7">
        <v>8</v>
      </c>
    </row>
    <row r="72" spans="1:15">
      <c r="A72" s="132" t="s">
        <v>62</v>
      </c>
      <c r="B72" s="4">
        <v>45988</v>
      </c>
      <c r="C72" s="5">
        <v>0.29166666666666669</v>
      </c>
      <c r="D72" s="5">
        <v>0.64583333333333337</v>
      </c>
      <c r="E72" s="5">
        <v>2.0833333333333332E-2</v>
      </c>
      <c r="F72" s="16"/>
      <c r="G72" s="6" t="s">
        <v>13</v>
      </c>
      <c r="H72" s="7">
        <v>8</v>
      </c>
      <c r="I72" s="7">
        <v>0</v>
      </c>
      <c r="J72" s="7">
        <v>0</v>
      </c>
      <c r="K72" s="7">
        <v>8</v>
      </c>
    </row>
    <row r="73" spans="1:15">
      <c r="A73" s="132"/>
      <c r="B73" s="4">
        <v>45988</v>
      </c>
      <c r="C73" s="5">
        <v>0.29166666666666669</v>
      </c>
      <c r="D73" s="5">
        <v>0.64583333333333337</v>
      </c>
      <c r="E73" s="5">
        <v>2.0833333333333332E-2</v>
      </c>
      <c r="F73" s="16"/>
      <c r="G73" s="6" t="s">
        <v>41</v>
      </c>
      <c r="H73" s="7">
        <v>8</v>
      </c>
      <c r="I73" s="7">
        <v>0</v>
      </c>
      <c r="J73" s="7">
        <v>0</v>
      </c>
      <c r="K73" s="7">
        <v>8</v>
      </c>
    </row>
    <row r="74" spans="1:15">
      <c r="A74" s="132"/>
      <c r="B74" s="4">
        <v>45988</v>
      </c>
      <c r="C74" s="5">
        <v>0.29166666666666669</v>
      </c>
      <c r="D74" s="5">
        <v>0.64583333333333337</v>
      </c>
      <c r="E74" s="5">
        <v>2.0833333333333332E-2</v>
      </c>
      <c r="F74" s="16"/>
      <c r="G74" s="6" t="s">
        <v>64</v>
      </c>
      <c r="H74" s="7">
        <v>8</v>
      </c>
      <c r="I74" s="7">
        <v>0</v>
      </c>
      <c r="J74" s="7">
        <v>0</v>
      </c>
      <c r="K74" s="7">
        <v>8</v>
      </c>
      <c r="L74">
        <v>4</v>
      </c>
      <c r="M74">
        <v>100</v>
      </c>
      <c r="N74">
        <f>L74*M74</f>
        <v>400</v>
      </c>
    </row>
    <row r="75" spans="1:15">
      <c r="A75" s="132" t="s">
        <v>62</v>
      </c>
      <c r="B75" s="4">
        <v>45989</v>
      </c>
      <c r="C75" s="5">
        <v>0.29166666666666669</v>
      </c>
      <c r="D75" s="5">
        <v>0.64583333333333337</v>
      </c>
      <c r="E75" s="5">
        <v>2.0833333333333332E-2</v>
      </c>
      <c r="F75" s="16"/>
      <c r="G75" s="6" t="s">
        <v>13</v>
      </c>
      <c r="H75" s="7">
        <v>8</v>
      </c>
      <c r="I75" s="7">
        <v>0</v>
      </c>
      <c r="J75" s="7">
        <v>0</v>
      </c>
      <c r="K75" s="7">
        <v>8</v>
      </c>
      <c r="L75">
        <v>4</v>
      </c>
      <c r="M75">
        <v>100</v>
      </c>
      <c r="N75">
        <f>L75*M75</f>
        <v>400</v>
      </c>
    </row>
    <row r="76" spans="1:15">
      <c r="A76" s="132"/>
      <c r="B76" s="4">
        <v>45989</v>
      </c>
      <c r="C76" s="5">
        <v>0.29166666666666669</v>
      </c>
      <c r="D76" s="5">
        <v>0.64583333333333337</v>
      </c>
      <c r="E76" s="5">
        <v>2.0833333333333332E-2</v>
      </c>
      <c r="F76" s="16"/>
      <c r="G76" s="6" t="s">
        <v>41</v>
      </c>
      <c r="H76" s="7">
        <v>8</v>
      </c>
      <c r="I76" s="7">
        <v>0</v>
      </c>
      <c r="J76" s="7">
        <v>0</v>
      </c>
      <c r="K76" s="7">
        <v>8</v>
      </c>
      <c r="L76">
        <v>2</v>
      </c>
      <c r="M76">
        <v>100</v>
      </c>
      <c r="N76">
        <f>M76*L76</f>
        <v>200</v>
      </c>
    </row>
    <row r="77" spans="1:15">
      <c r="B77" s="4">
        <v>45992</v>
      </c>
      <c r="C77" s="5">
        <v>0.29166666666666669</v>
      </c>
      <c r="D77" s="5">
        <v>0.64583333333333337</v>
      </c>
      <c r="E77" s="5">
        <v>2.0833333333333332E-2</v>
      </c>
      <c r="F77" s="16"/>
      <c r="G77" s="6" t="s">
        <v>13</v>
      </c>
      <c r="H77" s="7">
        <v>8</v>
      </c>
      <c r="I77" s="7">
        <v>0</v>
      </c>
      <c r="J77" s="7">
        <v>0</v>
      </c>
      <c r="K77" s="7">
        <v>8</v>
      </c>
      <c r="O77">
        <f>SUM(N74:N76)</f>
        <v>1000</v>
      </c>
    </row>
    <row r="78" spans="1:15">
      <c r="B78" s="4">
        <v>45992</v>
      </c>
      <c r="C78" s="5">
        <v>0.29166666666666669</v>
      </c>
      <c r="D78" s="5">
        <v>0.64583333333333337</v>
      </c>
      <c r="E78" s="5">
        <v>2.0833333333333332E-2</v>
      </c>
      <c r="F78" s="16"/>
      <c r="G78" s="6" t="s">
        <v>41</v>
      </c>
      <c r="H78" s="7">
        <v>8</v>
      </c>
      <c r="I78" s="7">
        <v>0</v>
      </c>
      <c r="J78" s="7">
        <v>0</v>
      </c>
      <c r="K78" s="7">
        <v>8</v>
      </c>
    </row>
    <row r="79" spans="1:15">
      <c r="B79" s="4">
        <v>45992</v>
      </c>
      <c r="C79" s="5">
        <v>0.29166666666666669</v>
      </c>
      <c r="D79" s="5">
        <v>0.64583333333333337</v>
      </c>
      <c r="E79" s="5">
        <v>2.0833333333333332E-2</v>
      </c>
      <c r="F79" s="16"/>
      <c r="G79" s="6" t="s">
        <v>64</v>
      </c>
      <c r="H79" s="7">
        <v>8</v>
      </c>
      <c r="I79" s="7">
        <v>0</v>
      </c>
      <c r="J79" s="7">
        <v>0</v>
      </c>
      <c r="K79" s="7">
        <v>8</v>
      </c>
    </row>
    <row r="80" spans="1:15">
      <c r="B80" s="41">
        <v>45992</v>
      </c>
      <c r="C80" s="35">
        <v>0.29166666666666669</v>
      </c>
      <c r="D80" s="35">
        <v>0.64583333333333337</v>
      </c>
      <c r="E80" s="35">
        <v>2.0833333333333332E-2</v>
      </c>
      <c r="G80" s="31" t="s">
        <v>63</v>
      </c>
      <c r="H80" s="3">
        <v>8</v>
      </c>
      <c r="I80" s="3">
        <v>0</v>
      </c>
      <c r="J80" s="3">
        <v>0</v>
      </c>
      <c r="K80" s="3">
        <v>8</v>
      </c>
      <c r="O80">
        <f>O77/39</f>
        <v>25.641025641025642</v>
      </c>
    </row>
    <row r="81" spans="1:11">
      <c r="B81" s="41">
        <v>45992</v>
      </c>
      <c r="C81" s="35">
        <v>0.29166666666666669</v>
      </c>
      <c r="D81" s="35">
        <v>0.64583333333333337</v>
      </c>
      <c r="E81" s="35">
        <v>2.0833333333333332E-2</v>
      </c>
      <c r="G81" s="31" t="s">
        <v>63</v>
      </c>
      <c r="H81" s="3">
        <v>8</v>
      </c>
      <c r="I81" s="3">
        <v>0</v>
      </c>
      <c r="J81" s="3">
        <v>0</v>
      </c>
      <c r="K81" s="3">
        <v>8</v>
      </c>
    </row>
    <row r="82" spans="1:11">
      <c r="B82" s="41">
        <v>45992</v>
      </c>
      <c r="C82" s="35">
        <v>0.29166666666666669</v>
      </c>
      <c r="D82" s="35">
        <v>0.64583333333333337</v>
      </c>
      <c r="E82" s="35">
        <v>2.0833333333333332E-2</v>
      </c>
      <c r="G82" s="31" t="s">
        <v>63</v>
      </c>
      <c r="H82" s="3">
        <v>8</v>
      </c>
      <c r="I82" s="3">
        <v>0</v>
      </c>
      <c r="J82" s="3">
        <v>0</v>
      </c>
      <c r="K82" s="3">
        <v>8</v>
      </c>
    </row>
    <row r="83" spans="1:11">
      <c r="B83" s="4">
        <v>45993</v>
      </c>
      <c r="C83" s="5">
        <v>0.29166666666666669</v>
      </c>
      <c r="D83" s="5">
        <v>0.64583333333333337</v>
      </c>
      <c r="E83" s="5">
        <v>2.0833333333333332E-2</v>
      </c>
      <c r="F83" s="16"/>
      <c r="G83" s="6" t="s">
        <v>13</v>
      </c>
      <c r="H83" s="7">
        <v>8</v>
      </c>
      <c r="I83" s="7">
        <v>0</v>
      </c>
      <c r="J83" s="7">
        <v>0</v>
      </c>
      <c r="K83" s="7">
        <v>8</v>
      </c>
    </row>
    <row r="84" spans="1:11">
      <c r="B84" s="4">
        <v>45993</v>
      </c>
      <c r="C84" s="5">
        <v>0.29166666666666669</v>
      </c>
      <c r="D84" s="5">
        <v>0.64583333333333337</v>
      </c>
      <c r="E84" s="5">
        <v>2.0833333333333332E-2</v>
      </c>
      <c r="F84" s="16"/>
      <c r="G84" s="6" t="s">
        <v>41</v>
      </c>
      <c r="H84" s="7">
        <v>8</v>
      </c>
      <c r="I84" s="7">
        <v>0</v>
      </c>
      <c r="J84" s="7">
        <v>0</v>
      </c>
      <c r="K84" s="7">
        <v>8</v>
      </c>
    </row>
    <row r="85" spans="1:11">
      <c r="B85" s="4">
        <v>45993</v>
      </c>
      <c r="C85" s="5">
        <v>0.29166666666666669</v>
      </c>
      <c r="D85" s="5">
        <v>0.64583333333333337</v>
      </c>
      <c r="E85" s="5">
        <v>2.0833333333333332E-2</v>
      </c>
      <c r="F85" s="16"/>
      <c r="G85" s="6" t="s">
        <v>64</v>
      </c>
      <c r="H85" s="7">
        <v>8</v>
      </c>
      <c r="I85" s="7">
        <v>0</v>
      </c>
      <c r="J85" s="7">
        <v>0</v>
      </c>
      <c r="K85" s="7">
        <v>8</v>
      </c>
    </row>
    <row r="86" spans="1:11">
      <c r="B86" s="4">
        <v>45994</v>
      </c>
      <c r="C86" s="5">
        <v>0.29166666666666669</v>
      </c>
      <c r="D86" s="5">
        <v>0.64583333333333337</v>
      </c>
      <c r="E86" s="5">
        <v>2.0833333333333332E-2</v>
      </c>
      <c r="F86" s="16"/>
      <c r="G86" s="6" t="s">
        <v>13</v>
      </c>
      <c r="H86" s="7">
        <v>8</v>
      </c>
      <c r="I86" s="7">
        <v>0</v>
      </c>
      <c r="J86" s="7">
        <v>0</v>
      </c>
      <c r="K86" s="7">
        <v>8</v>
      </c>
    </row>
    <row r="87" spans="1:11">
      <c r="B87" s="4">
        <v>45994</v>
      </c>
      <c r="C87" s="5">
        <v>0.29166666666666669</v>
      </c>
      <c r="D87" s="5">
        <v>0.64583333333333337</v>
      </c>
      <c r="E87" s="5">
        <v>2.0833333333333332E-2</v>
      </c>
      <c r="F87" s="16"/>
      <c r="G87" s="6" t="s">
        <v>41</v>
      </c>
      <c r="H87" s="7">
        <v>8</v>
      </c>
      <c r="I87" s="7">
        <v>0</v>
      </c>
      <c r="J87" s="7">
        <v>0</v>
      </c>
      <c r="K87" s="7">
        <v>8</v>
      </c>
    </row>
    <row r="88" spans="1:11" ht="15" thickBot="1">
      <c r="A88" s="104"/>
      <c r="B88" s="105">
        <v>45994</v>
      </c>
      <c r="C88" s="106">
        <v>0.29166666666666669</v>
      </c>
      <c r="D88" s="106">
        <v>0.64583333333333337</v>
      </c>
      <c r="E88" s="106">
        <v>2.0833333333333332E-2</v>
      </c>
      <c r="F88" s="107"/>
      <c r="G88" s="108" t="s">
        <v>64</v>
      </c>
      <c r="H88" s="109">
        <v>8</v>
      </c>
      <c r="I88" s="109">
        <v>0</v>
      </c>
      <c r="J88" s="109">
        <v>0</v>
      </c>
      <c r="K88" s="109">
        <v>8</v>
      </c>
    </row>
    <row r="89" spans="1:11">
      <c r="A89" s="140" t="s">
        <v>65</v>
      </c>
      <c r="B89" s="33">
        <v>46055</v>
      </c>
      <c r="C89" s="34">
        <v>0.25</v>
      </c>
      <c r="D89" s="34">
        <v>0.64583333333333337</v>
      </c>
      <c r="E89" s="35">
        <v>2.0833333333333332E-2</v>
      </c>
      <c r="G89" s="36" t="s">
        <v>45</v>
      </c>
      <c r="H89" s="37">
        <v>8</v>
      </c>
      <c r="I89" s="37">
        <v>1.0000000000000018</v>
      </c>
      <c r="J89" s="37">
        <v>0</v>
      </c>
      <c r="K89" s="37">
        <v>9.0000000000000018</v>
      </c>
    </row>
    <row r="90" spans="1:11">
      <c r="A90" s="132"/>
      <c r="B90" s="33">
        <v>46055</v>
      </c>
      <c r="C90" s="34">
        <v>0.25</v>
      </c>
      <c r="D90" s="34">
        <v>0.64583333333333337</v>
      </c>
      <c r="E90" s="35">
        <v>2.0833333333333332E-2</v>
      </c>
      <c r="G90" s="36" t="s">
        <v>46</v>
      </c>
      <c r="H90" s="37">
        <v>8</v>
      </c>
      <c r="I90" s="37">
        <v>1.0000000000000018</v>
      </c>
      <c r="J90" s="37">
        <v>0</v>
      </c>
      <c r="K90" s="37">
        <v>9.0000000000000018</v>
      </c>
    </row>
    <row r="91" spans="1:11">
      <c r="A91" s="132"/>
      <c r="B91" s="42">
        <v>46055</v>
      </c>
      <c r="C91" s="43">
        <v>0.29166666666666669</v>
      </c>
      <c r="D91" s="43">
        <v>0.64583333333333337</v>
      </c>
      <c r="E91" s="5">
        <v>2.0833333333333332E-2</v>
      </c>
      <c r="F91" s="16"/>
      <c r="G91" s="44" t="s">
        <v>47</v>
      </c>
      <c r="H91" s="45">
        <v>8</v>
      </c>
      <c r="I91" s="45">
        <v>0</v>
      </c>
      <c r="J91" s="45">
        <v>0</v>
      </c>
      <c r="K91" s="45">
        <v>8</v>
      </c>
    </row>
    <row r="92" spans="1:11">
      <c r="A92" s="132"/>
      <c r="B92" s="42">
        <v>46055</v>
      </c>
      <c r="C92" s="43">
        <v>0.29166666666666669</v>
      </c>
      <c r="D92" s="43">
        <v>0.64583333333333337</v>
      </c>
      <c r="E92" s="5">
        <v>2.0833333333333332E-2</v>
      </c>
      <c r="F92" s="16"/>
      <c r="G92" s="44" t="s">
        <v>48</v>
      </c>
      <c r="H92" s="45">
        <v>8</v>
      </c>
      <c r="I92" s="45">
        <v>0</v>
      </c>
      <c r="J92" s="45">
        <v>0</v>
      </c>
      <c r="K92" s="45">
        <v>8</v>
      </c>
    </row>
    <row r="93" spans="1:11">
      <c r="A93" s="140" t="s">
        <v>65</v>
      </c>
      <c r="B93" s="42">
        <v>46056</v>
      </c>
      <c r="C93" s="43">
        <v>0.29166666666666669</v>
      </c>
      <c r="D93" s="43">
        <v>0.64583333333333337</v>
      </c>
      <c r="E93" s="5">
        <v>2.0833333333333332E-2</v>
      </c>
      <c r="F93" s="16"/>
      <c r="G93" s="44" t="s">
        <v>47</v>
      </c>
      <c r="H93" s="45">
        <v>8</v>
      </c>
      <c r="I93" s="45">
        <v>0</v>
      </c>
      <c r="J93" s="45">
        <v>0</v>
      </c>
      <c r="K93" s="45">
        <v>8</v>
      </c>
    </row>
    <row r="94" spans="1:11">
      <c r="A94" s="132"/>
      <c r="B94" s="42">
        <v>46056</v>
      </c>
      <c r="C94" s="43">
        <v>0.29166666666666669</v>
      </c>
      <c r="D94" s="43">
        <v>0.64583333333333337</v>
      </c>
      <c r="E94" s="5">
        <v>2.0833333333333332E-2</v>
      </c>
      <c r="F94" s="16"/>
      <c r="G94" s="44" t="s">
        <v>48</v>
      </c>
      <c r="H94" s="45">
        <v>8</v>
      </c>
      <c r="I94" s="45">
        <v>0</v>
      </c>
      <c r="J94" s="45">
        <v>0</v>
      </c>
      <c r="K94" s="45">
        <v>8</v>
      </c>
    </row>
    <row r="95" spans="1:11">
      <c r="A95" s="132"/>
      <c r="B95" s="33">
        <v>46056</v>
      </c>
      <c r="C95" s="34">
        <v>0.29166666666666669</v>
      </c>
      <c r="D95" s="34">
        <v>0.64583333333333337</v>
      </c>
      <c r="E95" s="35">
        <v>2.0833333333333332E-2</v>
      </c>
      <c r="G95" s="36" t="s">
        <v>49</v>
      </c>
      <c r="H95" s="37">
        <v>8</v>
      </c>
      <c r="I95" s="37">
        <v>0</v>
      </c>
      <c r="J95" s="37">
        <v>0</v>
      </c>
      <c r="K95" s="37">
        <v>8</v>
      </c>
    </row>
    <row r="96" spans="1:11">
      <c r="A96" s="132"/>
      <c r="B96" s="33">
        <v>46056</v>
      </c>
      <c r="C96" s="34">
        <v>0.29166666666666669</v>
      </c>
      <c r="D96" s="34">
        <v>0.64583333333333337</v>
      </c>
      <c r="E96" s="35">
        <v>2.0833333333333332E-2</v>
      </c>
      <c r="G96" s="36" t="s">
        <v>51</v>
      </c>
      <c r="H96" s="37">
        <v>8</v>
      </c>
      <c r="I96" s="37">
        <v>0</v>
      </c>
      <c r="J96" s="37">
        <v>0</v>
      </c>
      <c r="K96" s="37">
        <v>8</v>
      </c>
    </row>
    <row r="97" spans="1:11">
      <c r="A97" s="140" t="s">
        <v>65</v>
      </c>
      <c r="B97" s="42">
        <v>46057</v>
      </c>
      <c r="C97" s="43">
        <v>0.29166666666666669</v>
      </c>
      <c r="D97" s="43">
        <v>0.75</v>
      </c>
      <c r="E97" s="5">
        <v>2.0833333333333332E-2</v>
      </c>
      <c r="F97" s="16"/>
      <c r="G97" s="44" t="s">
        <v>47</v>
      </c>
      <c r="H97" s="45">
        <v>8</v>
      </c>
      <c r="I97" s="45">
        <v>2</v>
      </c>
      <c r="J97" s="45">
        <v>0.5</v>
      </c>
      <c r="K97" s="45">
        <v>10.5</v>
      </c>
    </row>
    <row r="98" spans="1:11">
      <c r="A98" s="132"/>
      <c r="B98" s="33">
        <v>46057</v>
      </c>
      <c r="C98" s="34">
        <v>0.29166666666666669</v>
      </c>
      <c r="D98" s="34">
        <v>0.66666666666666663</v>
      </c>
      <c r="E98" s="35">
        <v>2.0833333333333332E-2</v>
      </c>
      <c r="G98" s="36" t="s">
        <v>52</v>
      </c>
      <c r="H98" s="37">
        <v>8</v>
      </c>
      <c r="I98" s="37">
        <v>0.5</v>
      </c>
      <c r="J98" s="37">
        <v>0</v>
      </c>
      <c r="K98" s="37">
        <v>8.5</v>
      </c>
    </row>
    <row r="99" spans="1:11">
      <c r="A99" s="132"/>
      <c r="B99" s="33">
        <v>46057</v>
      </c>
      <c r="C99" s="34">
        <v>0.45833333333333331</v>
      </c>
      <c r="D99" s="34">
        <v>0.75</v>
      </c>
      <c r="E99" s="35"/>
      <c r="G99" s="36" t="s">
        <v>53</v>
      </c>
      <c r="H99" s="37">
        <v>7</v>
      </c>
      <c r="I99" s="37">
        <v>0</v>
      </c>
      <c r="J99" s="37">
        <v>0</v>
      </c>
      <c r="K99" s="37">
        <v>7</v>
      </c>
    </row>
    <row r="100" spans="1:11">
      <c r="A100" s="132"/>
      <c r="B100" s="33">
        <v>46057</v>
      </c>
      <c r="C100" s="34">
        <v>0.29166666666666669</v>
      </c>
      <c r="D100" s="34">
        <v>0.64583333333333337</v>
      </c>
      <c r="E100" s="35">
        <v>2.0833333333333332E-2</v>
      </c>
      <c r="G100" s="36" t="s">
        <v>49</v>
      </c>
      <c r="H100" s="37">
        <v>8</v>
      </c>
      <c r="I100" s="37">
        <v>0</v>
      </c>
      <c r="J100" s="37">
        <v>0</v>
      </c>
      <c r="K100" s="37">
        <v>8</v>
      </c>
    </row>
    <row r="101" spans="1:11">
      <c r="A101" s="132"/>
      <c r="B101" s="33">
        <v>46057</v>
      </c>
      <c r="C101" s="34">
        <v>0.29166666666666669</v>
      </c>
      <c r="D101" s="34">
        <v>0.64583333333333337</v>
      </c>
      <c r="E101" s="35">
        <v>2.0833333333333332E-2</v>
      </c>
      <c r="G101" s="36" t="s">
        <v>51</v>
      </c>
      <c r="H101" s="37">
        <v>8</v>
      </c>
      <c r="I101" s="37">
        <v>0</v>
      </c>
      <c r="J101" s="37">
        <v>0</v>
      </c>
      <c r="K101" s="37">
        <v>8</v>
      </c>
    </row>
    <row r="102" spans="1:11">
      <c r="A102" s="140" t="s">
        <v>65</v>
      </c>
      <c r="B102" s="42">
        <v>46058</v>
      </c>
      <c r="C102" s="43">
        <v>0.29166666666666669</v>
      </c>
      <c r="D102" s="43">
        <v>0.66666666666666663</v>
      </c>
      <c r="E102" s="5">
        <v>2.0833333333333332E-2</v>
      </c>
      <c r="F102" s="16"/>
      <c r="G102" s="44" t="s">
        <v>47</v>
      </c>
      <c r="H102" s="45">
        <v>8</v>
      </c>
      <c r="I102" s="45">
        <v>0.5</v>
      </c>
      <c r="J102" s="45">
        <v>0</v>
      </c>
      <c r="K102" s="45">
        <v>8.5</v>
      </c>
    </row>
    <row r="103" spans="1:11">
      <c r="A103" s="132"/>
      <c r="B103" s="33">
        <v>46058</v>
      </c>
      <c r="C103" s="34">
        <v>0.29166666666666669</v>
      </c>
      <c r="D103" s="34">
        <v>0.64583333333333337</v>
      </c>
      <c r="E103" s="35">
        <v>2.0833333333333332E-2</v>
      </c>
      <c r="G103" s="36" t="s">
        <v>52</v>
      </c>
      <c r="H103" s="37">
        <v>8</v>
      </c>
      <c r="I103" s="37">
        <v>0</v>
      </c>
      <c r="J103" s="37">
        <v>0</v>
      </c>
      <c r="K103" s="37">
        <v>8</v>
      </c>
    </row>
    <row r="104" spans="1:11">
      <c r="A104" s="132"/>
      <c r="B104" s="33">
        <v>46058</v>
      </c>
      <c r="C104" s="34">
        <v>0.29166666666666669</v>
      </c>
      <c r="D104" s="34">
        <v>0.75</v>
      </c>
      <c r="E104" s="35">
        <v>2.0833333333333332E-2</v>
      </c>
      <c r="G104" s="36" t="s">
        <v>53</v>
      </c>
      <c r="H104" s="37">
        <v>8</v>
      </c>
      <c r="I104" s="37">
        <v>2</v>
      </c>
      <c r="J104" s="37">
        <v>0.5</v>
      </c>
      <c r="K104" s="37">
        <v>10.5</v>
      </c>
    </row>
    <row r="105" spans="1:11">
      <c r="A105" s="132"/>
      <c r="B105" s="33">
        <v>46058</v>
      </c>
      <c r="C105" s="34">
        <v>0.29166666666666669</v>
      </c>
      <c r="D105" s="34">
        <v>0.64583333333333337</v>
      </c>
      <c r="E105" s="35">
        <v>2.0833333333333332E-2</v>
      </c>
      <c r="G105" s="36" t="s">
        <v>49</v>
      </c>
      <c r="H105" s="37">
        <v>8</v>
      </c>
      <c r="I105" s="37">
        <v>0</v>
      </c>
      <c r="J105" s="37">
        <v>0</v>
      </c>
      <c r="K105" s="37">
        <v>8</v>
      </c>
    </row>
    <row r="106" spans="1:11">
      <c r="A106" s="132"/>
      <c r="B106" s="33">
        <v>46058</v>
      </c>
      <c r="C106" s="34">
        <v>0.29166666666666669</v>
      </c>
      <c r="D106" s="34">
        <v>0.64583333333333337</v>
      </c>
      <c r="E106" s="35">
        <v>2.0833333333333332E-2</v>
      </c>
      <c r="G106" s="36" t="s">
        <v>51</v>
      </c>
      <c r="H106" s="37">
        <v>8</v>
      </c>
      <c r="I106" s="37">
        <v>0</v>
      </c>
      <c r="J106" s="37">
        <v>0</v>
      </c>
      <c r="K106" s="37">
        <v>8</v>
      </c>
    </row>
    <row r="107" spans="1:11">
      <c r="A107" s="132"/>
      <c r="B107" s="33">
        <v>46058</v>
      </c>
      <c r="C107" s="34">
        <v>0.29166666666666669</v>
      </c>
      <c r="D107" s="34">
        <v>0.64583333333333337</v>
      </c>
      <c r="E107" s="35"/>
      <c r="G107" s="36" t="s">
        <v>54</v>
      </c>
      <c r="H107" s="37">
        <v>8</v>
      </c>
      <c r="I107" s="37">
        <v>0.5</v>
      </c>
      <c r="J107" s="37">
        <v>0</v>
      </c>
      <c r="K107" s="37">
        <v>8.5</v>
      </c>
    </row>
    <row r="108" spans="1:11">
      <c r="A108" s="140" t="s">
        <v>66</v>
      </c>
      <c r="B108" s="42">
        <v>46059</v>
      </c>
      <c r="C108" s="43">
        <v>0.29166666666666669</v>
      </c>
      <c r="D108" s="43">
        <v>0.66666666666666663</v>
      </c>
      <c r="E108" s="5">
        <v>2.0833333333333332E-2</v>
      </c>
      <c r="F108" s="16"/>
      <c r="G108" s="44" t="s">
        <v>47</v>
      </c>
      <c r="H108" s="45">
        <v>8</v>
      </c>
      <c r="I108" s="45">
        <v>0.5</v>
      </c>
      <c r="J108" s="45">
        <v>0</v>
      </c>
      <c r="K108" s="45">
        <v>8.5</v>
      </c>
    </row>
    <row r="109" spans="1:11">
      <c r="A109" s="132"/>
      <c r="B109" s="33">
        <v>46059</v>
      </c>
      <c r="C109" s="34">
        <v>0.29166666666666669</v>
      </c>
      <c r="D109" s="34">
        <v>0.66666666666666663</v>
      </c>
      <c r="E109" s="35">
        <v>2.0833333333333332E-2</v>
      </c>
      <c r="G109" s="36" t="s">
        <v>52</v>
      </c>
      <c r="H109" s="37">
        <v>8</v>
      </c>
      <c r="I109" s="37">
        <v>0.5</v>
      </c>
      <c r="J109" s="37">
        <v>0</v>
      </c>
      <c r="K109" s="37">
        <v>8.5</v>
      </c>
    </row>
    <row r="110" spans="1:11">
      <c r="A110" s="132"/>
      <c r="B110" s="33">
        <v>46059</v>
      </c>
      <c r="C110" s="34">
        <v>0.3125</v>
      </c>
      <c r="D110" s="34">
        <v>0.54166666666666663</v>
      </c>
      <c r="E110" s="35"/>
      <c r="G110" s="36" t="s">
        <v>56</v>
      </c>
      <c r="H110" s="37">
        <v>5.4999999999999991</v>
      </c>
      <c r="I110" s="37">
        <v>0</v>
      </c>
      <c r="J110" s="37">
        <v>0</v>
      </c>
      <c r="K110" s="37">
        <v>5.4999999999999991</v>
      </c>
    </row>
    <row r="111" spans="1:11">
      <c r="A111" s="132"/>
      <c r="B111" s="42">
        <v>46059</v>
      </c>
      <c r="C111" s="43">
        <v>0.29166666666666669</v>
      </c>
      <c r="D111" s="43">
        <v>0.66666666666666663</v>
      </c>
      <c r="E111" s="5">
        <v>2.0833333333333332E-2</v>
      </c>
      <c r="F111" s="16"/>
      <c r="G111" s="44" t="s">
        <v>67</v>
      </c>
      <c r="H111" s="45">
        <v>8</v>
      </c>
      <c r="I111" s="45">
        <v>0.5</v>
      </c>
      <c r="J111" s="45">
        <v>0</v>
      </c>
      <c r="K111" s="45">
        <v>8.5</v>
      </c>
    </row>
    <row r="112" spans="1:11">
      <c r="A112" s="132"/>
      <c r="B112" s="33">
        <v>46059</v>
      </c>
      <c r="C112" s="34">
        <v>0.29166666666666669</v>
      </c>
      <c r="D112" s="34">
        <v>0.66666666666666663</v>
      </c>
      <c r="E112" s="35">
        <v>2.0833333333333332E-2</v>
      </c>
      <c r="G112" s="36" t="s">
        <v>68</v>
      </c>
      <c r="H112" s="37">
        <v>8</v>
      </c>
      <c r="I112" s="37">
        <v>0.5</v>
      </c>
      <c r="J112" s="37">
        <v>0</v>
      </c>
      <c r="K112" s="37">
        <v>8.5</v>
      </c>
    </row>
    <row r="113" spans="1:11">
      <c r="A113" s="132"/>
      <c r="B113" s="33">
        <v>46059</v>
      </c>
      <c r="C113" s="34">
        <v>0.29166666666666669</v>
      </c>
      <c r="D113" s="34">
        <v>0.64583333333333337</v>
      </c>
      <c r="E113" s="35"/>
      <c r="G113" s="36" t="s">
        <v>54</v>
      </c>
      <c r="H113" s="37">
        <v>8</v>
      </c>
      <c r="I113" s="37">
        <v>0.5</v>
      </c>
      <c r="J113" s="37">
        <v>0</v>
      </c>
      <c r="K113" s="37">
        <v>8.5</v>
      </c>
    </row>
    <row r="114" spans="1:11">
      <c r="A114" s="132"/>
      <c r="B114" s="33">
        <v>46059</v>
      </c>
      <c r="C114" s="34">
        <v>0.29166666666666669</v>
      </c>
      <c r="D114" s="34">
        <v>0.64583333333333337</v>
      </c>
      <c r="E114" s="35"/>
      <c r="G114" s="36" t="s">
        <v>54</v>
      </c>
      <c r="H114" s="37">
        <v>8</v>
      </c>
      <c r="I114" s="37">
        <v>0.5</v>
      </c>
      <c r="J114" s="37">
        <v>0</v>
      </c>
      <c r="K114" s="37">
        <v>8.5</v>
      </c>
    </row>
    <row r="115" spans="1:11">
      <c r="A115" s="132"/>
      <c r="B115" s="33">
        <v>46059</v>
      </c>
      <c r="C115" s="34">
        <v>0.29166666666666669</v>
      </c>
      <c r="D115" s="34">
        <v>0.64583333333333337</v>
      </c>
      <c r="E115" s="35"/>
      <c r="G115" s="36" t="s">
        <v>54</v>
      </c>
      <c r="H115" s="37">
        <v>8</v>
      </c>
      <c r="I115" s="37">
        <v>0.5</v>
      </c>
      <c r="J115" s="37">
        <v>0</v>
      </c>
      <c r="K115" s="37">
        <v>8.5</v>
      </c>
    </row>
    <row r="116" spans="1:11">
      <c r="A116" s="141" t="s">
        <v>70</v>
      </c>
      <c r="B116" s="47">
        <v>46062</v>
      </c>
      <c r="C116" s="48">
        <v>0.29166666666666669</v>
      </c>
      <c r="D116" s="48">
        <v>0.70833333333333337</v>
      </c>
      <c r="E116" s="48">
        <v>2.0833333333333332E-2</v>
      </c>
      <c r="F116" s="49"/>
      <c r="G116" s="50" t="s">
        <v>56</v>
      </c>
      <c r="H116" s="51">
        <v>8</v>
      </c>
      <c r="I116" s="51">
        <v>1.5</v>
      </c>
      <c r="J116" s="51">
        <v>0</v>
      </c>
      <c r="K116" s="51">
        <v>9.5</v>
      </c>
    </row>
    <row r="117" spans="1:11">
      <c r="A117" s="142"/>
      <c r="B117" s="47">
        <v>46062</v>
      </c>
      <c r="C117" s="48">
        <v>0.29166666666666669</v>
      </c>
      <c r="D117" s="48">
        <v>0.70833333333333337</v>
      </c>
      <c r="E117" s="48">
        <v>2.0833333333333332E-2</v>
      </c>
      <c r="F117" s="49"/>
      <c r="G117" s="50" t="s">
        <v>57</v>
      </c>
      <c r="H117" s="51">
        <v>8</v>
      </c>
      <c r="I117" s="51">
        <v>1.5</v>
      </c>
      <c r="J117" s="51">
        <v>0</v>
      </c>
      <c r="K117" s="51">
        <v>9.5</v>
      </c>
    </row>
    <row r="118" spans="1:11">
      <c r="A118" s="142"/>
      <c r="B118" s="47">
        <v>46062</v>
      </c>
      <c r="C118" s="48">
        <v>0.29166666666666669</v>
      </c>
      <c r="D118" s="48">
        <v>0.70833333333333337</v>
      </c>
      <c r="E118" s="48">
        <v>2.0833333333333332E-2</v>
      </c>
      <c r="F118" s="49"/>
      <c r="G118" s="50" t="s">
        <v>48</v>
      </c>
      <c r="H118" s="51">
        <v>8</v>
      </c>
      <c r="I118" s="51">
        <v>1.5</v>
      </c>
      <c r="J118" s="51">
        <v>0</v>
      </c>
      <c r="K118" s="51">
        <v>9.5</v>
      </c>
    </row>
    <row r="119" spans="1:11">
      <c r="A119" s="142"/>
      <c r="B119" s="47">
        <v>46062</v>
      </c>
      <c r="C119" s="48">
        <v>0.29166666666666669</v>
      </c>
      <c r="D119" s="48">
        <v>0.70833333333333337</v>
      </c>
      <c r="E119" s="48">
        <v>2.0833333333333332E-2</v>
      </c>
      <c r="F119" s="49"/>
      <c r="G119" s="50" t="s">
        <v>52</v>
      </c>
      <c r="H119" s="51">
        <v>8</v>
      </c>
      <c r="I119" s="51">
        <v>1.5</v>
      </c>
      <c r="J119" s="51">
        <v>0</v>
      </c>
      <c r="K119" s="51">
        <v>9.5</v>
      </c>
    </row>
    <row r="120" spans="1:11">
      <c r="A120" s="142"/>
      <c r="B120" s="47">
        <v>46062</v>
      </c>
      <c r="C120" s="48">
        <v>0.29166666666666669</v>
      </c>
      <c r="D120" s="48">
        <v>0.70833333333333337</v>
      </c>
      <c r="E120" s="48"/>
      <c r="F120" s="49"/>
      <c r="G120" s="50" t="s">
        <v>54</v>
      </c>
      <c r="H120" s="51">
        <v>8</v>
      </c>
      <c r="I120" s="51">
        <v>2</v>
      </c>
      <c r="J120" s="51">
        <v>0</v>
      </c>
      <c r="K120" s="51">
        <v>10</v>
      </c>
    </row>
    <row r="121" spans="1:11">
      <c r="A121" s="142"/>
      <c r="B121" s="47">
        <v>46062</v>
      </c>
      <c r="C121" s="48">
        <v>0.29166666666666669</v>
      </c>
      <c r="D121" s="48">
        <v>0.70833333333333337</v>
      </c>
      <c r="E121" s="48"/>
      <c r="F121" s="49"/>
      <c r="G121" s="50" t="s">
        <v>54</v>
      </c>
      <c r="H121" s="51">
        <v>8</v>
      </c>
      <c r="I121" s="51">
        <v>2</v>
      </c>
      <c r="J121" s="51">
        <v>0</v>
      </c>
      <c r="K121" s="51">
        <v>10</v>
      </c>
    </row>
    <row r="122" spans="1:11">
      <c r="A122" s="141" t="s">
        <v>70</v>
      </c>
      <c r="B122" s="47">
        <v>46063</v>
      </c>
      <c r="C122" s="48">
        <v>0.29166666666666669</v>
      </c>
      <c r="D122" s="48">
        <v>0.66666666666666663</v>
      </c>
      <c r="E122" s="48">
        <v>2.0833333333333332E-2</v>
      </c>
      <c r="F122" s="49"/>
      <c r="G122" s="50" t="s">
        <v>53</v>
      </c>
      <c r="H122" s="51">
        <v>8</v>
      </c>
      <c r="I122" s="51">
        <v>0.5</v>
      </c>
      <c r="J122" s="51">
        <v>0</v>
      </c>
      <c r="K122" s="51">
        <v>8.5</v>
      </c>
    </row>
    <row r="123" spans="1:11">
      <c r="A123" s="142"/>
      <c r="B123" s="47">
        <v>46063</v>
      </c>
      <c r="C123" s="48">
        <v>0.29166666666666669</v>
      </c>
      <c r="D123" s="48">
        <v>0.66666666666666663</v>
      </c>
      <c r="E123" s="48">
        <v>2.0833333333333332E-2</v>
      </c>
      <c r="F123" s="49"/>
      <c r="G123" s="50" t="s">
        <v>57</v>
      </c>
      <c r="H123" s="51">
        <v>8</v>
      </c>
      <c r="I123" s="51">
        <v>0.5</v>
      </c>
      <c r="J123" s="51">
        <v>0</v>
      </c>
      <c r="K123" s="51">
        <v>8.5</v>
      </c>
    </row>
    <row r="124" spans="1:11">
      <c r="A124" s="142"/>
      <c r="B124" s="47">
        <v>46063</v>
      </c>
      <c r="C124" s="48">
        <v>0.29166666666666669</v>
      </c>
      <c r="D124" s="48">
        <v>0.66666666666666663</v>
      </c>
      <c r="E124" s="48">
        <v>2.0833333333333332E-2</v>
      </c>
      <c r="F124" s="49"/>
      <c r="G124" s="50" t="s">
        <v>48</v>
      </c>
      <c r="H124" s="51">
        <v>8</v>
      </c>
      <c r="I124" s="51">
        <v>0.5</v>
      </c>
      <c r="J124" s="51">
        <v>0</v>
      </c>
      <c r="K124" s="51">
        <v>8.5</v>
      </c>
    </row>
    <row r="125" spans="1:11">
      <c r="A125" s="142"/>
      <c r="B125" s="47">
        <v>46063</v>
      </c>
      <c r="C125" s="48">
        <v>0.29166666666666669</v>
      </c>
      <c r="D125" s="48">
        <v>0.66666666666666663</v>
      </c>
      <c r="E125" s="48">
        <v>2.0833333333333332E-2</v>
      </c>
      <c r="F125" s="49"/>
      <c r="G125" s="50" t="s">
        <v>52</v>
      </c>
      <c r="H125" s="51">
        <v>8</v>
      </c>
      <c r="I125" s="51">
        <v>0.5</v>
      </c>
      <c r="J125" s="51">
        <v>0</v>
      </c>
      <c r="K125" s="51">
        <v>8.5</v>
      </c>
    </row>
    <row r="126" spans="1:11">
      <c r="A126" s="141" t="s">
        <v>70</v>
      </c>
      <c r="B126" s="47">
        <v>46064</v>
      </c>
      <c r="C126" s="48">
        <v>0.29166666666666669</v>
      </c>
      <c r="D126" s="48">
        <v>0.54166666666666663</v>
      </c>
      <c r="E126" s="48"/>
      <c r="F126" s="49"/>
      <c r="G126" s="50" t="s">
        <v>53</v>
      </c>
      <c r="H126" s="51">
        <v>5.9999999999999982</v>
      </c>
      <c r="I126" s="51">
        <v>0</v>
      </c>
      <c r="J126" s="51">
        <v>0</v>
      </c>
      <c r="K126" s="51">
        <v>5.9999999999999982</v>
      </c>
    </row>
    <row r="127" spans="1:11">
      <c r="A127" s="142"/>
      <c r="B127" s="47">
        <v>46064</v>
      </c>
      <c r="C127" s="48">
        <v>0.29166666666666669</v>
      </c>
      <c r="D127" s="48">
        <v>0.54166666666666663</v>
      </c>
      <c r="E127" s="48"/>
      <c r="F127" s="49"/>
      <c r="G127" s="50" t="s">
        <v>71</v>
      </c>
      <c r="H127" s="51">
        <v>5.9999999999999982</v>
      </c>
      <c r="I127" s="51">
        <v>0</v>
      </c>
      <c r="J127" s="51">
        <v>0</v>
      </c>
      <c r="K127" s="51">
        <v>5.9999999999999982</v>
      </c>
    </row>
    <row r="128" spans="1:11">
      <c r="A128" s="142"/>
      <c r="B128" s="47">
        <v>46064</v>
      </c>
      <c r="C128" s="48">
        <v>0.29166666666666669</v>
      </c>
      <c r="D128" s="48">
        <v>0.54166666666666663</v>
      </c>
      <c r="E128" s="48"/>
      <c r="F128" s="49"/>
      <c r="G128" s="50" t="s">
        <v>69</v>
      </c>
      <c r="H128" s="51">
        <v>5.9999999999999982</v>
      </c>
      <c r="I128" s="51">
        <v>0</v>
      </c>
      <c r="J128" s="51">
        <v>0</v>
      </c>
      <c r="K128" s="51">
        <v>5.9999999999999982</v>
      </c>
    </row>
    <row r="129" spans="1:11">
      <c r="A129" s="146" t="s">
        <v>70</v>
      </c>
      <c r="B129" s="33">
        <v>46066</v>
      </c>
      <c r="C129" s="52">
        <v>0.29166666666666669</v>
      </c>
      <c r="D129" s="52">
        <v>0.64583333333333337</v>
      </c>
      <c r="E129" s="52">
        <v>2.0833333333333332E-2</v>
      </c>
      <c r="F129" s="53"/>
      <c r="G129" s="36" t="s">
        <v>47</v>
      </c>
      <c r="H129" s="37">
        <v>8</v>
      </c>
      <c r="I129" s="37">
        <v>0</v>
      </c>
      <c r="J129" s="37">
        <v>0</v>
      </c>
      <c r="K129" s="37">
        <v>8</v>
      </c>
    </row>
    <row r="130" spans="1:11">
      <c r="A130" s="147"/>
      <c r="B130" s="47">
        <v>46066</v>
      </c>
      <c r="C130" s="48">
        <v>0.29166666666666669</v>
      </c>
      <c r="D130" s="48">
        <v>0.64583333333333337</v>
      </c>
      <c r="E130" s="48">
        <v>2.0833333333333332E-2</v>
      </c>
      <c r="F130" s="49"/>
      <c r="G130" s="50" t="s">
        <v>46</v>
      </c>
      <c r="H130" s="51">
        <v>8</v>
      </c>
      <c r="I130" s="51">
        <v>0</v>
      </c>
      <c r="J130" s="51">
        <v>0</v>
      </c>
      <c r="K130" s="51">
        <v>8</v>
      </c>
    </row>
    <row r="131" spans="1:11">
      <c r="A131" s="143" t="s">
        <v>72</v>
      </c>
      <c r="B131" s="42">
        <v>46069</v>
      </c>
      <c r="C131" s="54">
        <v>0.29166666666666669</v>
      </c>
      <c r="D131" s="54">
        <v>0.66666666666666663</v>
      </c>
      <c r="E131" s="54">
        <v>2.0833333333333332E-2</v>
      </c>
      <c r="F131" s="55"/>
      <c r="G131" s="44" t="s">
        <v>53</v>
      </c>
      <c r="H131" s="45">
        <v>8</v>
      </c>
      <c r="I131" s="45">
        <v>0.5</v>
      </c>
      <c r="J131" s="45">
        <v>0</v>
      </c>
      <c r="K131" s="45">
        <v>8.5</v>
      </c>
    </row>
    <row r="132" spans="1:11">
      <c r="A132" s="143"/>
      <c r="B132" s="42">
        <v>46069</v>
      </c>
      <c r="C132" s="54">
        <v>0.29166666666666669</v>
      </c>
      <c r="D132" s="54">
        <v>0.66666666666666663</v>
      </c>
      <c r="E132" s="54">
        <v>2.0833333333333332E-2</v>
      </c>
      <c r="F132" s="55"/>
      <c r="G132" s="44" t="s">
        <v>46</v>
      </c>
      <c r="H132" s="45">
        <v>8</v>
      </c>
      <c r="I132" s="45">
        <v>0.5</v>
      </c>
      <c r="J132" s="45">
        <v>0</v>
      </c>
      <c r="K132" s="45">
        <v>8.5</v>
      </c>
    </row>
    <row r="133" spans="1:11">
      <c r="A133" s="143"/>
      <c r="B133" s="42">
        <v>46069</v>
      </c>
      <c r="C133" s="54">
        <v>0.29166666666666669</v>
      </c>
      <c r="D133" s="54">
        <v>0.70833333333333337</v>
      </c>
      <c r="E133" s="54">
        <v>2.0833333333333332E-2</v>
      </c>
      <c r="F133" s="55"/>
      <c r="G133" s="44" t="s">
        <v>47</v>
      </c>
      <c r="H133" s="45">
        <v>8</v>
      </c>
      <c r="I133" s="45">
        <v>1.5</v>
      </c>
      <c r="J133" s="45">
        <v>0</v>
      </c>
      <c r="K133" s="45">
        <v>9.5</v>
      </c>
    </row>
    <row r="134" spans="1:11">
      <c r="A134" s="143"/>
      <c r="B134" s="47">
        <v>46069</v>
      </c>
      <c r="C134" s="48">
        <v>0.29166666666666669</v>
      </c>
      <c r="D134" s="48">
        <v>0.66666666666666663</v>
      </c>
      <c r="E134" s="48">
        <v>2.0833333333333332E-2</v>
      </c>
      <c r="F134" s="49"/>
      <c r="G134" s="50" t="s">
        <v>57</v>
      </c>
      <c r="H134" s="51">
        <v>8</v>
      </c>
      <c r="I134" s="51">
        <v>0.5</v>
      </c>
      <c r="J134" s="51">
        <v>0</v>
      </c>
      <c r="K134" s="51">
        <v>8.5</v>
      </c>
    </row>
    <row r="135" spans="1:11">
      <c r="A135" s="143"/>
      <c r="B135" s="47">
        <v>46069</v>
      </c>
      <c r="C135" s="48">
        <v>0.29166666666666669</v>
      </c>
      <c r="D135" s="48">
        <v>0.66666666666666663</v>
      </c>
      <c r="E135" s="48">
        <v>2.0833333333333332E-2</v>
      </c>
      <c r="F135" s="49"/>
      <c r="G135" s="50" t="s">
        <v>41</v>
      </c>
      <c r="H135" s="51">
        <v>8</v>
      </c>
      <c r="I135" s="51">
        <v>0.5</v>
      </c>
      <c r="J135" s="51">
        <v>0</v>
      </c>
      <c r="K135" s="51">
        <v>8.5</v>
      </c>
    </row>
    <row r="136" spans="1:11">
      <c r="A136" s="143"/>
      <c r="B136" s="42">
        <v>46069</v>
      </c>
      <c r="C136" s="54">
        <v>0.29166666666666669</v>
      </c>
      <c r="D136" s="48">
        <v>0.66666666666666663</v>
      </c>
      <c r="E136" s="54">
        <v>2.0833333333333332E-2</v>
      </c>
      <c r="F136" s="55"/>
      <c r="G136" s="44" t="s">
        <v>49</v>
      </c>
      <c r="H136" s="45">
        <v>8</v>
      </c>
      <c r="I136" s="45">
        <v>0.5</v>
      </c>
      <c r="J136" s="45">
        <v>0</v>
      </c>
      <c r="K136" s="45">
        <v>8.5</v>
      </c>
    </row>
    <row r="137" spans="1:11">
      <c r="A137" s="143"/>
      <c r="B137" s="42">
        <v>46069</v>
      </c>
      <c r="C137" s="54">
        <v>0.29166666666666669</v>
      </c>
      <c r="D137" s="48">
        <v>0.66666666666666663</v>
      </c>
      <c r="E137" s="54">
        <v>2.0833333333333332E-2</v>
      </c>
      <c r="F137" s="55"/>
      <c r="G137" s="44" t="s">
        <v>54</v>
      </c>
      <c r="H137" s="45">
        <v>8</v>
      </c>
      <c r="I137" s="45">
        <v>0.5</v>
      </c>
      <c r="J137" s="45">
        <v>0</v>
      </c>
      <c r="K137" s="45">
        <v>8.5</v>
      </c>
    </row>
    <row r="138" spans="1:11">
      <c r="A138" s="143" t="s">
        <v>72</v>
      </c>
      <c r="B138" s="42">
        <v>46070</v>
      </c>
      <c r="C138" s="54">
        <v>0.29166666666666669</v>
      </c>
      <c r="D138" s="54">
        <v>0.75</v>
      </c>
      <c r="E138" s="54">
        <v>2.0833333333333332E-2</v>
      </c>
      <c r="F138" s="55"/>
      <c r="G138" s="44" t="s">
        <v>53</v>
      </c>
      <c r="H138" s="45">
        <v>8</v>
      </c>
      <c r="I138" s="45">
        <v>2</v>
      </c>
      <c r="J138" s="45">
        <v>0.5</v>
      </c>
      <c r="K138" s="45">
        <v>10.5</v>
      </c>
    </row>
    <row r="139" spans="1:11">
      <c r="A139" s="143"/>
      <c r="B139" s="42">
        <v>46070</v>
      </c>
      <c r="C139" s="54">
        <v>0.29166666666666669</v>
      </c>
      <c r="D139" s="54">
        <v>0.75</v>
      </c>
      <c r="E139" s="54">
        <v>2.0833333333333332E-2</v>
      </c>
      <c r="F139" s="55"/>
      <c r="G139" s="44" t="s">
        <v>46</v>
      </c>
      <c r="H139" s="45">
        <v>8</v>
      </c>
      <c r="I139" s="45">
        <v>2</v>
      </c>
      <c r="J139" s="45">
        <v>1.5</v>
      </c>
      <c r="K139" s="45">
        <v>11.5</v>
      </c>
    </row>
    <row r="140" spans="1:11">
      <c r="A140" s="143"/>
      <c r="B140" s="42">
        <v>46070</v>
      </c>
      <c r="C140" s="54">
        <v>0.29166666666666669</v>
      </c>
      <c r="D140" s="54">
        <v>0.79166666666666663</v>
      </c>
      <c r="E140" s="54">
        <v>2.0833333333333332E-2</v>
      </c>
      <c r="F140" s="55"/>
      <c r="G140" s="44" t="s">
        <v>47</v>
      </c>
      <c r="H140" s="45">
        <v>8</v>
      </c>
      <c r="I140" s="45">
        <v>2</v>
      </c>
      <c r="J140" s="45">
        <v>0.5</v>
      </c>
      <c r="K140" s="45">
        <v>10.5</v>
      </c>
    </row>
    <row r="141" spans="1:11">
      <c r="A141" s="143"/>
      <c r="B141" s="47">
        <v>46070</v>
      </c>
      <c r="C141" s="48">
        <v>0.29166666666666669</v>
      </c>
      <c r="D141" s="48">
        <v>0.75</v>
      </c>
      <c r="E141" s="48">
        <v>2.0833333333333332E-2</v>
      </c>
      <c r="F141" s="49"/>
      <c r="G141" s="50" t="s">
        <v>57</v>
      </c>
      <c r="H141" s="51">
        <v>8</v>
      </c>
      <c r="I141" s="51">
        <v>2</v>
      </c>
      <c r="J141" s="51">
        <v>0.5</v>
      </c>
      <c r="K141" s="51">
        <v>10.5</v>
      </c>
    </row>
    <row r="142" spans="1:11">
      <c r="A142" s="143"/>
      <c r="B142" s="42">
        <v>46070</v>
      </c>
      <c r="C142" s="54">
        <v>0.29166666666666669</v>
      </c>
      <c r="D142" s="54">
        <v>0.75</v>
      </c>
      <c r="E142" s="54">
        <v>2.0833333333333332E-2</v>
      </c>
      <c r="F142" s="55"/>
      <c r="G142" s="44" t="s">
        <v>41</v>
      </c>
      <c r="H142" s="45">
        <v>8</v>
      </c>
      <c r="I142" s="45">
        <v>2</v>
      </c>
      <c r="J142" s="45">
        <v>0.5</v>
      </c>
      <c r="K142" s="45">
        <v>10.5</v>
      </c>
    </row>
    <row r="143" spans="1:11">
      <c r="A143" s="143"/>
      <c r="B143" s="42">
        <v>46070</v>
      </c>
      <c r="C143" s="54">
        <v>0.29166666666666669</v>
      </c>
      <c r="D143" s="54">
        <v>0.75</v>
      </c>
      <c r="E143" s="54">
        <v>2.0833333333333332E-2</v>
      </c>
      <c r="F143" s="55"/>
      <c r="G143" s="44" t="s">
        <v>49</v>
      </c>
      <c r="H143" s="45">
        <v>8</v>
      </c>
      <c r="I143" s="45">
        <v>2</v>
      </c>
      <c r="J143" s="45">
        <v>0.5</v>
      </c>
      <c r="K143" s="45">
        <v>10.5</v>
      </c>
    </row>
    <row r="144" spans="1:11">
      <c r="A144" s="143"/>
      <c r="B144" s="42">
        <v>46070</v>
      </c>
      <c r="C144" s="54">
        <v>0.29166666666666669</v>
      </c>
      <c r="D144" s="54">
        <v>0.75</v>
      </c>
      <c r="E144" s="54">
        <v>2.0833333333333332E-2</v>
      </c>
      <c r="F144" s="55"/>
      <c r="G144" s="44" t="s">
        <v>49</v>
      </c>
      <c r="H144" s="45">
        <v>8</v>
      </c>
      <c r="I144" s="45">
        <v>2</v>
      </c>
      <c r="J144" s="45">
        <v>0.5</v>
      </c>
      <c r="K144" s="45">
        <v>10.5</v>
      </c>
    </row>
    <row r="145" spans="1:11">
      <c r="A145" s="143"/>
      <c r="B145" s="42">
        <v>46070</v>
      </c>
      <c r="C145" s="54">
        <v>0.29166666666666669</v>
      </c>
      <c r="D145" s="54">
        <v>0.75</v>
      </c>
      <c r="E145" s="54">
        <v>2.0833333333333332E-2</v>
      </c>
      <c r="F145" s="55"/>
      <c r="G145" s="44" t="s">
        <v>54</v>
      </c>
      <c r="H145" s="45">
        <v>8</v>
      </c>
      <c r="I145" s="45">
        <v>2</v>
      </c>
      <c r="J145" s="45">
        <v>0.5</v>
      </c>
      <c r="K145" s="45">
        <v>10.5</v>
      </c>
    </row>
    <row r="146" spans="1:11">
      <c r="A146" s="143"/>
      <c r="B146" s="42">
        <v>46070</v>
      </c>
      <c r="C146" s="54">
        <v>0.29166666666666669</v>
      </c>
      <c r="D146" s="54">
        <v>0.75</v>
      </c>
      <c r="E146" s="54">
        <v>2.0833333333333332E-2</v>
      </c>
      <c r="F146" s="55"/>
      <c r="G146" s="44" t="s">
        <v>54</v>
      </c>
      <c r="H146" s="45">
        <v>8</v>
      </c>
      <c r="I146" s="45">
        <v>2</v>
      </c>
      <c r="J146" s="45">
        <v>0.5</v>
      </c>
      <c r="K146" s="45">
        <v>10.5</v>
      </c>
    </row>
    <row r="147" spans="1:11">
      <c r="A147" s="143"/>
      <c r="B147" s="42">
        <v>46070</v>
      </c>
      <c r="C147" s="54">
        <v>0.29166666666666669</v>
      </c>
      <c r="D147" s="54">
        <v>0.75</v>
      </c>
      <c r="E147" s="54">
        <v>2.0833333333333332E-2</v>
      </c>
      <c r="F147" s="55"/>
      <c r="G147" s="44" t="s">
        <v>54</v>
      </c>
      <c r="H147" s="45">
        <v>8</v>
      </c>
      <c r="I147" s="45">
        <v>2</v>
      </c>
      <c r="J147" s="45">
        <v>0.5</v>
      </c>
      <c r="K147" s="45">
        <v>10.5</v>
      </c>
    </row>
    <row r="148" spans="1:11">
      <c r="A148" s="143" t="s">
        <v>73</v>
      </c>
      <c r="B148" s="42">
        <v>46071</v>
      </c>
      <c r="C148" s="54">
        <v>0.20833333333333334</v>
      </c>
      <c r="D148" s="54">
        <v>0.58333333333333337</v>
      </c>
      <c r="E148" s="54"/>
      <c r="F148" s="55"/>
      <c r="G148" s="44" t="s">
        <v>53</v>
      </c>
      <c r="H148" s="45">
        <v>8</v>
      </c>
      <c r="I148" s="45">
        <v>1</v>
      </c>
      <c r="J148" s="45">
        <v>0</v>
      </c>
      <c r="K148" s="45">
        <v>9</v>
      </c>
    </row>
    <row r="149" spans="1:11">
      <c r="A149" s="143"/>
      <c r="B149" s="42">
        <v>46071</v>
      </c>
      <c r="C149" s="54">
        <v>0.20833333333333334</v>
      </c>
      <c r="D149" s="54">
        <v>0.58333333333333337</v>
      </c>
      <c r="E149" s="54"/>
      <c r="F149" s="55"/>
      <c r="G149" s="44" t="s">
        <v>47</v>
      </c>
      <c r="H149" s="45">
        <v>8</v>
      </c>
      <c r="I149" s="45">
        <v>1</v>
      </c>
      <c r="J149" s="45">
        <v>0</v>
      </c>
      <c r="K149" s="45">
        <v>9</v>
      </c>
    </row>
    <row r="150" spans="1:11">
      <c r="A150" s="143"/>
      <c r="B150" s="42">
        <v>46071</v>
      </c>
      <c r="C150" s="54">
        <v>0.20833333333333334</v>
      </c>
      <c r="D150" s="54">
        <v>0.58333333333333337</v>
      </c>
      <c r="E150" s="54"/>
      <c r="F150" s="55"/>
      <c r="G150" s="44" t="s">
        <v>41</v>
      </c>
      <c r="H150" s="45">
        <v>8</v>
      </c>
      <c r="I150" s="45">
        <v>1</v>
      </c>
      <c r="J150" s="45">
        <v>0</v>
      </c>
      <c r="K150" s="45">
        <v>9</v>
      </c>
    </row>
    <row r="151" spans="1:11">
      <c r="A151" s="143"/>
      <c r="B151" s="42">
        <v>46071</v>
      </c>
      <c r="C151" s="54">
        <v>0.29166666666666669</v>
      </c>
      <c r="D151" s="54">
        <v>0.5625</v>
      </c>
      <c r="E151" s="54"/>
      <c r="F151" s="55"/>
      <c r="G151" s="44" t="s">
        <v>49</v>
      </c>
      <c r="H151" s="45">
        <v>6.5</v>
      </c>
      <c r="I151" s="45">
        <v>0</v>
      </c>
      <c r="J151" s="45">
        <v>0</v>
      </c>
      <c r="K151" s="45">
        <v>6.5</v>
      </c>
    </row>
    <row r="152" spans="1:11">
      <c r="A152" s="143"/>
      <c r="B152" s="42">
        <v>46071</v>
      </c>
      <c r="C152" s="54">
        <v>0.22916666666666666</v>
      </c>
      <c r="D152" s="54">
        <v>0.5625</v>
      </c>
      <c r="E152" s="54"/>
      <c r="F152" s="55"/>
      <c r="G152" s="44" t="s">
        <v>63</v>
      </c>
      <c r="H152" s="45">
        <v>8</v>
      </c>
      <c r="I152" s="45">
        <v>0</v>
      </c>
      <c r="J152" s="45">
        <v>0</v>
      </c>
      <c r="K152" s="45">
        <v>8</v>
      </c>
    </row>
    <row r="153" spans="1:11">
      <c r="A153" s="143"/>
      <c r="B153" s="42">
        <v>46071</v>
      </c>
      <c r="C153" s="54">
        <v>0.22916666666666666</v>
      </c>
      <c r="D153" s="54">
        <v>0.5625</v>
      </c>
      <c r="E153" s="54"/>
      <c r="F153" s="55"/>
      <c r="G153" s="44" t="s">
        <v>63</v>
      </c>
      <c r="H153" s="45">
        <v>8</v>
      </c>
      <c r="I153" s="45">
        <v>0</v>
      </c>
      <c r="J153" s="45">
        <v>0</v>
      </c>
      <c r="K153" s="45">
        <v>8</v>
      </c>
    </row>
    <row r="154" spans="1:11">
      <c r="A154" s="143"/>
      <c r="B154" s="42">
        <v>46071</v>
      </c>
      <c r="C154" s="54">
        <v>0.22916666666666666</v>
      </c>
      <c r="D154" s="54">
        <v>0.5625</v>
      </c>
      <c r="E154" s="54"/>
      <c r="F154" s="55"/>
      <c r="G154" s="44" t="s">
        <v>63</v>
      </c>
      <c r="H154" s="45">
        <v>8</v>
      </c>
      <c r="I154" s="45">
        <v>0</v>
      </c>
      <c r="J154" s="45">
        <v>0</v>
      </c>
      <c r="K154" s="45">
        <v>8</v>
      </c>
    </row>
    <row r="155" spans="1:11">
      <c r="A155" s="143"/>
      <c r="B155" s="42">
        <v>46071</v>
      </c>
      <c r="C155" s="54">
        <v>0.22916666666666666</v>
      </c>
      <c r="D155" s="54">
        <v>0.5625</v>
      </c>
      <c r="E155" s="54"/>
      <c r="F155" s="55"/>
      <c r="G155" s="44" t="s">
        <v>63</v>
      </c>
      <c r="H155" s="45">
        <v>8</v>
      </c>
      <c r="I155" s="45">
        <v>0</v>
      </c>
      <c r="J155" s="45">
        <v>0</v>
      </c>
      <c r="K155" s="45">
        <v>8</v>
      </c>
    </row>
    <row r="156" spans="1:11">
      <c r="A156" s="143"/>
      <c r="B156" s="42">
        <v>46071</v>
      </c>
      <c r="C156" s="54">
        <v>0.22916666666666666</v>
      </c>
      <c r="D156" s="54">
        <v>0.5625</v>
      </c>
      <c r="E156" s="54"/>
      <c r="F156" s="55"/>
      <c r="G156" s="44" t="s">
        <v>63</v>
      </c>
      <c r="H156" s="45">
        <v>8</v>
      </c>
      <c r="I156" s="45">
        <v>0</v>
      </c>
      <c r="J156" s="45">
        <v>0</v>
      </c>
      <c r="K156" s="45">
        <v>8</v>
      </c>
    </row>
    <row r="157" spans="1:11">
      <c r="A157" s="143"/>
      <c r="B157" s="42">
        <v>46071</v>
      </c>
      <c r="C157" s="54">
        <v>0.22916666666666666</v>
      </c>
      <c r="D157" s="54">
        <v>0.5625</v>
      </c>
      <c r="E157" s="54"/>
      <c r="F157" s="55"/>
      <c r="G157" s="44" t="s">
        <v>63</v>
      </c>
      <c r="H157" s="45">
        <v>8</v>
      </c>
      <c r="I157" s="45">
        <v>0</v>
      </c>
      <c r="J157" s="45">
        <v>0</v>
      </c>
      <c r="K157" s="45">
        <v>8</v>
      </c>
    </row>
    <row r="158" spans="1:11">
      <c r="A158" s="143" t="s">
        <v>73</v>
      </c>
      <c r="B158" s="42">
        <v>46072</v>
      </c>
      <c r="C158" s="54">
        <v>0.29166666666666669</v>
      </c>
      <c r="D158" s="54">
        <v>0.70833333333333337</v>
      </c>
      <c r="E158" s="54">
        <v>2.0833333333333332E-2</v>
      </c>
      <c r="F158" s="55"/>
      <c r="G158" s="44" t="s">
        <v>47</v>
      </c>
      <c r="H158" s="45">
        <v>8</v>
      </c>
      <c r="I158" s="45">
        <v>1.5</v>
      </c>
      <c r="J158" s="45">
        <v>0</v>
      </c>
      <c r="K158" s="45">
        <v>9.5</v>
      </c>
    </row>
    <row r="159" spans="1:11">
      <c r="A159" s="143"/>
      <c r="B159" s="42">
        <v>46072</v>
      </c>
      <c r="C159" s="54">
        <v>0.29166666666666669</v>
      </c>
      <c r="D159" s="54">
        <v>0.70833333333333337</v>
      </c>
      <c r="E159" s="54">
        <v>2.0833333333333332E-2</v>
      </c>
      <c r="F159" s="55"/>
      <c r="G159" s="44" t="s">
        <v>41</v>
      </c>
      <c r="H159" s="45">
        <v>8</v>
      </c>
      <c r="I159" s="45">
        <v>1.5</v>
      </c>
      <c r="J159" s="45">
        <v>0</v>
      </c>
      <c r="K159" s="45">
        <v>9.5</v>
      </c>
    </row>
    <row r="160" spans="1:11">
      <c r="A160" s="143"/>
      <c r="B160" s="42">
        <v>46072</v>
      </c>
      <c r="C160" s="54">
        <v>0.29166666666666669</v>
      </c>
      <c r="D160" s="54">
        <v>0.58333333333333337</v>
      </c>
      <c r="E160" s="54">
        <v>2.0833333333333332E-2</v>
      </c>
      <c r="F160" s="55"/>
      <c r="G160" s="44" t="s">
        <v>49</v>
      </c>
      <c r="H160" s="45">
        <v>6.5000000000000009</v>
      </c>
      <c r="I160" s="45">
        <v>0</v>
      </c>
      <c r="J160" s="45">
        <v>0</v>
      </c>
      <c r="K160" s="45">
        <v>6.5000000000000009</v>
      </c>
    </row>
    <row r="161" spans="1:11">
      <c r="A161" s="143"/>
      <c r="B161" s="42">
        <v>46072</v>
      </c>
      <c r="C161" s="54">
        <v>0.29166666666666669</v>
      </c>
      <c r="D161" s="54">
        <v>0.58333333333333337</v>
      </c>
      <c r="E161" s="54">
        <v>2.0833333333333332E-2</v>
      </c>
      <c r="F161" s="55"/>
      <c r="G161" s="44" t="s">
        <v>74</v>
      </c>
      <c r="H161" s="45">
        <v>6.5000000000000009</v>
      </c>
      <c r="I161" s="45">
        <v>0</v>
      </c>
      <c r="J161" s="45">
        <v>0</v>
      </c>
      <c r="K161" s="45">
        <v>6.5000000000000009</v>
      </c>
    </row>
    <row r="162" spans="1:11">
      <c r="A162" s="143"/>
      <c r="B162" s="42">
        <v>46072</v>
      </c>
      <c r="C162" s="54">
        <v>0.29166666666666669</v>
      </c>
      <c r="D162" s="54">
        <v>0.58333333333333337</v>
      </c>
      <c r="E162" s="54">
        <v>2.0833333333333332E-2</v>
      </c>
      <c r="F162" s="55"/>
      <c r="G162" s="44" t="s">
        <v>75</v>
      </c>
      <c r="H162" s="45">
        <v>6.5000000000000009</v>
      </c>
      <c r="I162" s="45">
        <v>0</v>
      </c>
      <c r="J162" s="45">
        <v>0</v>
      </c>
      <c r="K162" s="45">
        <v>6.5000000000000009</v>
      </c>
    </row>
    <row r="163" spans="1:11">
      <c r="A163" s="144" t="s">
        <v>76</v>
      </c>
      <c r="B163" s="56">
        <v>46073</v>
      </c>
      <c r="C163" s="57">
        <v>0.29166666666666669</v>
      </c>
      <c r="D163" s="58">
        <v>0.72916666666666663</v>
      </c>
      <c r="E163" s="57">
        <v>2.0833333333333332E-2</v>
      </c>
      <c r="F163" s="59"/>
      <c r="G163" s="60" t="s">
        <v>53</v>
      </c>
      <c r="H163" s="45">
        <v>8</v>
      </c>
      <c r="I163" s="61">
        <v>1.5</v>
      </c>
      <c r="J163" s="45">
        <v>0</v>
      </c>
      <c r="K163" s="45">
        <v>10</v>
      </c>
    </row>
    <row r="164" spans="1:11">
      <c r="A164" s="144"/>
      <c r="B164" s="56">
        <v>46073</v>
      </c>
      <c r="C164" s="62">
        <v>0.29166666666666669</v>
      </c>
      <c r="D164" s="58">
        <v>0.72916666666666663</v>
      </c>
      <c r="E164" s="62">
        <v>2.0833333333333332E-2</v>
      </c>
      <c r="F164" s="59"/>
      <c r="G164" s="60" t="s">
        <v>47</v>
      </c>
      <c r="H164" s="45">
        <v>8</v>
      </c>
      <c r="I164" s="61">
        <v>1.5</v>
      </c>
      <c r="J164" s="45">
        <v>0</v>
      </c>
      <c r="K164" s="45">
        <v>10</v>
      </c>
    </row>
    <row r="165" spans="1:11">
      <c r="A165" s="144"/>
      <c r="B165" s="56">
        <v>46073</v>
      </c>
      <c r="C165" s="62">
        <v>0.29166666666666669</v>
      </c>
      <c r="D165" s="58">
        <v>0.72916666666666663</v>
      </c>
      <c r="E165" s="62">
        <v>2.0833333333333332E-2</v>
      </c>
      <c r="F165" s="59"/>
      <c r="G165" s="60" t="s">
        <v>41</v>
      </c>
      <c r="H165" s="45">
        <v>8</v>
      </c>
      <c r="I165" s="45">
        <v>2</v>
      </c>
      <c r="J165" s="45">
        <v>0</v>
      </c>
      <c r="K165" s="45">
        <v>10</v>
      </c>
    </row>
    <row r="166" spans="1:11">
      <c r="A166" s="144"/>
      <c r="B166" s="56">
        <v>46073</v>
      </c>
      <c r="C166" s="62">
        <v>0.29166666666666669</v>
      </c>
      <c r="D166" s="58">
        <v>0.72916666666666663</v>
      </c>
      <c r="E166" s="62">
        <v>2.0833333333333332E-2</v>
      </c>
      <c r="F166" s="59"/>
      <c r="G166" s="60" t="s">
        <v>54</v>
      </c>
      <c r="H166" s="45">
        <v>8</v>
      </c>
      <c r="I166" s="45">
        <v>2</v>
      </c>
      <c r="J166" s="45">
        <v>0</v>
      </c>
      <c r="K166" s="45">
        <v>10</v>
      </c>
    </row>
    <row r="167" spans="1:11">
      <c r="A167" s="144"/>
      <c r="B167" s="56">
        <v>46073</v>
      </c>
      <c r="C167" s="62">
        <v>0.29166666666666669</v>
      </c>
      <c r="D167" s="58">
        <v>0.72916666666666663</v>
      </c>
      <c r="E167" s="62">
        <v>2.0833333333333332E-2</v>
      </c>
      <c r="F167" s="59"/>
      <c r="G167" s="60" t="s">
        <v>54</v>
      </c>
      <c r="H167" s="45">
        <v>8</v>
      </c>
      <c r="I167" s="45">
        <v>2</v>
      </c>
      <c r="J167" s="45">
        <v>0</v>
      </c>
      <c r="K167" s="45">
        <v>10</v>
      </c>
    </row>
    <row r="168" spans="1:11">
      <c r="A168" s="144" t="s">
        <v>88</v>
      </c>
      <c r="B168" s="83">
        <v>46074</v>
      </c>
      <c r="C168" s="62">
        <v>0.25</v>
      </c>
      <c r="D168" s="84">
        <v>0.60416666666666663</v>
      </c>
      <c r="E168" s="62">
        <v>2.0833333333333332E-2</v>
      </c>
      <c r="F168" s="59"/>
      <c r="G168" s="60" t="s">
        <v>53</v>
      </c>
      <c r="H168" s="89">
        <v>0</v>
      </c>
      <c r="I168" s="89">
        <v>2</v>
      </c>
      <c r="J168" s="89">
        <v>6</v>
      </c>
      <c r="K168" s="89">
        <v>8</v>
      </c>
    </row>
    <row r="169" spans="1:11">
      <c r="A169" s="144"/>
      <c r="B169" s="83">
        <v>46074</v>
      </c>
      <c r="C169" s="62">
        <v>0.25</v>
      </c>
      <c r="D169" s="84">
        <v>0.60416666666666663</v>
      </c>
      <c r="E169" s="62">
        <v>2.0833333333333332E-2</v>
      </c>
      <c r="F169" s="59"/>
      <c r="G169" s="60" t="s">
        <v>47</v>
      </c>
      <c r="H169" s="89">
        <v>0</v>
      </c>
      <c r="I169" s="89">
        <v>2</v>
      </c>
      <c r="J169" s="89">
        <v>6</v>
      </c>
      <c r="K169" s="89">
        <v>8</v>
      </c>
    </row>
    <row r="170" spans="1:11">
      <c r="A170" s="144"/>
      <c r="B170" s="83">
        <v>46074</v>
      </c>
      <c r="C170" s="62">
        <v>0.25</v>
      </c>
      <c r="D170" s="84">
        <v>0.60416666666666663</v>
      </c>
      <c r="E170" s="62">
        <v>2.0833333333333332E-2</v>
      </c>
      <c r="F170" s="59"/>
      <c r="G170" s="60" t="s">
        <v>41</v>
      </c>
      <c r="H170" s="89">
        <v>0</v>
      </c>
      <c r="I170" s="89">
        <v>2</v>
      </c>
      <c r="J170" s="89">
        <v>6</v>
      </c>
      <c r="K170" s="89">
        <v>8</v>
      </c>
    </row>
    <row r="171" spans="1:11">
      <c r="A171" s="144"/>
      <c r="B171" s="83">
        <v>46074</v>
      </c>
      <c r="C171" s="62">
        <v>0.25</v>
      </c>
      <c r="D171" s="84">
        <v>0.60416666666666663</v>
      </c>
      <c r="E171" s="62">
        <v>2.0833333333333332E-2</v>
      </c>
      <c r="F171" s="59"/>
      <c r="G171" s="60" t="s">
        <v>63</v>
      </c>
      <c r="H171" s="89">
        <v>0</v>
      </c>
      <c r="I171" s="89">
        <v>2</v>
      </c>
      <c r="J171" s="89">
        <v>6</v>
      </c>
      <c r="K171" s="89">
        <v>8</v>
      </c>
    </row>
    <row r="172" spans="1:11">
      <c r="A172" s="144"/>
      <c r="B172" s="83">
        <v>46074</v>
      </c>
      <c r="C172" s="62">
        <v>0.25</v>
      </c>
      <c r="D172" s="84">
        <v>0.60416666666666663</v>
      </c>
      <c r="E172" s="62">
        <v>2.0833333333333332E-2</v>
      </c>
      <c r="F172" s="59"/>
      <c r="G172" s="60" t="s">
        <v>63</v>
      </c>
      <c r="H172" s="89">
        <v>0</v>
      </c>
      <c r="I172" s="89">
        <v>2</v>
      </c>
      <c r="J172" s="89">
        <v>6</v>
      </c>
      <c r="K172" s="89">
        <v>8</v>
      </c>
    </row>
    <row r="173" spans="1:11">
      <c r="A173" s="144"/>
      <c r="B173" s="83">
        <v>46074</v>
      </c>
      <c r="C173" s="62">
        <v>0.25</v>
      </c>
      <c r="D173" s="84">
        <v>0.60416666666666663</v>
      </c>
      <c r="E173" s="62">
        <v>2.0833333333333332E-2</v>
      </c>
      <c r="F173" s="59"/>
      <c r="G173" s="60" t="s">
        <v>63</v>
      </c>
      <c r="H173" s="89">
        <v>0</v>
      </c>
      <c r="I173" s="89">
        <v>2</v>
      </c>
      <c r="J173" s="89">
        <v>6</v>
      </c>
      <c r="K173" s="89">
        <v>8</v>
      </c>
    </row>
    <row r="174" spans="1:11">
      <c r="A174" s="144"/>
      <c r="B174" s="83">
        <v>46074</v>
      </c>
      <c r="C174" s="62">
        <v>0.25</v>
      </c>
      <c r="D174" s="84">
        <v>0.60416666666666663</v>
      </c>
      <c r="E174" s="62">
        <v>2.0833333333333332E-2</v>
      </c>
      <c r="F174" s="59"/>
      <c r="G174" s="60" t="s">
        <v>63</v>
      </c>
      <c r="H174" s="89">
        <v>0</v>
      </c>
      <c r="I174" s="89">
        <v>2</v>
      </c>
      <c r="J174" s="89">
        <v>6</v>
      </c>
      <c r="K174" s="89">
        <v>8</v>
      </c>
    </row>
    <row r="175" spans="1:11">
      <c r="A175" s="144"/>
      <c r="B175" s="83">
        <v>46074</v>
      </c>
      <c r="C175" s="62">
        <v>0.25</v>
      </c>
      <c r="D175" s="84">
        <v>0.60416666666666663</v>
      </c>
      <c r="E175" s="62">
        <v>2.0833333333333332E-2</v>
      </c>
      <c r="F175" s="59"/>
      <c r="G175" s="60" t="s">
        <v>63</v>
      </c>
      <c r="H175" s="89">
        <v>0</v>
      </c>
      <c r="I175" s="89">
        <v>2</v>
      </c>
      <c r="J175" s="89">
        <v>6</v>
      </c>
      <c r="K175" s="89">
        <v>8</v>
      </c>
    </row>
    <row r="176" spans="1:11">
      <c r="A176" s="144"/>
      <c r="B176" s="83">
        <v>46074</v>
      </c>
      <c r="C176" s="62">
        <v>0.25</v>
      </c>
      <c r="D176" s="84">
        <v>0.60416666666666663</v>
      </c>
      <c r="E176" s="62">
        <v>2.0833333333333332E-2</v>
      </c>
      <c r="F176" s="59"/>
      <c r="G176" s="60" t="s">
        <v>63</v>
      </c>
      <c r="H176" s="89">
        <v>0</v>
      </c>
      <c r="I176" s="89">
        <v>2</v>
      </c>
      <c r="J176" s="89">
        <v>6</v>
      </c>
      <c r="K176" s="89">
        <v>8</v>
      </c>
    </row>
    <row r="177" spans="1:12">
      <c r="A177" s="144"/>
      <c r="B177" s="83">
        <v>46074</v>
      </c>
      <c r="C177" s="62">
        <v>0.25</v>
      </c>
      <c r="D177" s="84">
        <v>0.60416666666666663</v>
      </c>
      <c r="E177" s="62">
        <v>2.0833333333333332E-2</v>
      </c>
      <c r="F177" s="59"/>
      <c r="G177" s="60" t="s">
        <v>63</v>
      </c>
      <c r="H177" s="89">
        <v>0</v>
      </c>
      <c r="I177" s="89">
        <v>2</v>
      </c>
      <c r="J177" s="89">
        <v>6</v>
      </c>
      <c r="K177" s="89">
        <v>8</v>
      </c>
    </row>
    <row r="178" spans="1:12">
      <c r="A178" s="144"/>
      <c r="B178" s="83">
        <v>46074</v>
      </c>
      <c r="C178" s="62">
        <v>0.25</v>
      </c>
      <c r="D178" s="84">
        <v>0.60416666666666663</v>
      </c>
      <c r="E178" s="62">
        <v>2.0833333333333332E-2</v>
      </c>
      <c r="F178" s="59"/>
      <c r="G178" s="60" t="s">
        <v>63</v>
      </c>
      <c r="H178" s="89">
        <v>0</v>
      </c>
      <c r="I178" s="89">
        <v>2</v>
      </c>
      <c r="J178" s="89">
        <v>6</v>
      </c>
      <c r="K178" s="89">
        <v>8</v>
      </c>
      <c r="L178" s="82"/>
    </row>
    <row r="179" spans="1:12">
      <c r="A179" s="144"/>
      <c r="B179" s="83">
        <v>46074</v>
      </c>
      <c r="C179" s="62">
        <v>0.25</v>
      </c>
      <c r="D179" s="84">
        <v>0.60416666666666663</v>
      </c>
      <c r="E179" s="62">
        <v>2.0833333333333332E-2</v>
      </c>
      <c r="F179" s="59"/>
      <c r="G179" s="60" t="s">
        <v>63</v>
      </c>
      <c r="H179" s="89">
        <v>0</v>
      </c>
      <c r="I179" s="89">
        <v>2</v>
      </c>
      <c r="J179" s="89">
        <v>6</v>
      </c>
      <c r="K179" s="89">
        <v>8</v>
      </c>
      <c r="L179" s="82"/>
    </row>
    <row r="180" spans="1:12">
      <c r="A180" s="145"/>
      <c r="B180" s="85">
        <v>46074</v>
      </c>
      <c r="C180" s="86">
        <v>0.25</v>
      </c>
      <c r="D180" s="87">
        <v>0.60416666666666663</v>
      </c>
      <c r="E180" s="86">
        <v>2.0833333333333332E-2</v>
      </c>
      <c r="F180" s="88"/>
      <c r="G180" s="90" t="s">
        <v>63</v>
      </c>
      <c r="H180" s="91">
        <v>0</v>
      </c>
      <c r="I180" s="91">
        <v>2</v>
      </c>
      <c r="J180" s="91">
        <v>6</v>
      </c>
      <c r="K180" s="91">
        <v>8</v>
      </c>
      <c r="L180" s="82"/>
    </row>
    <row r="181" spans="1:12">
      <c r="A181" s="143" t="s">
        <v>77</v>
      </c>
      <c r="B181" s="63">
        <v>46076</v>
      </c>
      <c r="C181" s="62">
        <v>0.29166666666666669</v>
      </c>
      <c r="D181" s="57">
        <v>0.66666666666666663</v>
      </c>
      <c r="E181" s="64"/>
      <c r="F181" s="59"/>
      <c r="G181" s="65" t="s">
        <v>47</v>
      </c>
      <c r="H181" s="45">
        <v>8</v>
      </c>
      <c r="I181" s="61">
        <v>1.5</v>
      </c>
      <c r="J181" s="45">
        <v>0</v>
      </c>
      <c r="K181" s="45">
        <v>8.9999999999999982</v>
      </c>
    </row>
    <row r="182" spans="1:12">
      <c r="A182" s="143"/>
      <c r="B182" s="63">
        <v>46076</v>
      </c>
      <c r="C182" s="62">
        <v>0.29166666666666669</v>
      </c>
      <c r="D182" s="57">
        <v>0.66666666666666663</v>
      </c>
      <c r="E182" s="64"/>
      <c r="F182" s="59"/>
      <c r="G182" s="65" t="s">
        <v>41</v>
      </c>
      <c r="H182" s="45">
        <v>8</v>
      </c>
      <c r="I182" s="45">
        <v>0.99999999999999822</v>
      </c>
      <c r="J182" s="45">
        <v>0</v>
      </c>
      <c r="K182" s="45">
        <v>8.9999999999999982</v>
      </c>
    </row>
    <row r="183" spans="1:12">
      <c r="A183" s="143"/>
      <c r="B183" s="63">
        <v>46076</v>
      </c>
      <c r="C183" s="62">
        <v>0.29166666666666669</v>
      </c>
      <c r="D183" s="57">
        <v>0.66666666666666663</v>
      </c>
      <c r="E183" s="64"/>
      <c r="F183" s="59"/>
      <c r="G183" s="65" t="s">
        <v>54</v>
      </c>
      <c r="H183" s="45">
        <v>8</v>
      </c>
      <c r="I183" s="45">
        <v>0.99999999999999822</v>
      </c>
      <c r="J183" s="45">
        <v>0</v>
      </c>
      <c r="K183" s="45">
        <v>8.9999999999999982</v>
      </c>
    </row>
    <row r="184" spans="1:12">
      <c r="A184" s="143"/>
      <c r="B184" s="63">
        <v>46076</v>
      </c>
      <c r="C184" s="62">
        <v>0.29166666666666669</v>
      </c>
      <c r="D184" s="57">
        <v>0.66666666666666663</v>
      </c>
      <c r="E184" s="66"/>
      <c r="F184" s="59"/>
      <c r="G184" s="65" t="s">
        <v>54</v>
      </c>
      <c r="H184" s="45">
        <v>8</v>
      </c>
      <c r="I184" s="45">
        <v>0.99999999999999822</v>
      </c>
      <c r="J184" s="45">
        <v>0</v>
      </c>
      <c r="K184" s="45">
        <v>8.9999999999999982</v>
      </c>
    </row>
    <row r="185" spans="1:12">
      <c r="A185" s="143" t="s">
        <v>77</v>
      </c>
      <c r="B185" s="63">
        <v>46077</v>
      </c>
      <c r="C185" s="62">
        <v>0.29166666666666669</v>
      </c>
      <c r="D185" s="57">
        <v>0.66666666666666663</v>
      </c>
      <c r="E185" s="67"/>
      <c r="F185" s="59"/>
      <c r="G185" s="60" t="s">
        <v>47</v>
      </c>
      <c r="H185" s="45">
        <v>8</v>
      </c>
      <c r="I185" s="61">
        <v>1.5</v>
      </c>
      <c r="J185" s="45">
        <v>0</v>
      </c>
      <c r="K185" s="45">
        <v>8.9999999999999982</v>
      </c>
    </row>
    <row r="186" spans="1:12">
      <c r="A186" s="143"/>
      <c r="B186" s="63">
        <v>46077</v>
      </c>
      <c r="C186" s="62">
        <v>0.29166666666666669</v>
      </c>
      <c r="D186" s="57">
        <v>0.66666666666666663</v>
      </c>
      <c r="E186" s="67"/>
      <c r="F186" s="59"/>
      <c r="G186" s="68" t="s">
        <v>45</v>
      </c>
      <c r="H186" s="45">
        <v>8</v>
      </c>
      <c r="I186" s="61">
        <v>1.5</v>
      </c>
      <c r="J186" s="45">
        <v>0</v>
      </c>
      <c r="K186" s="45">
        <v>8.9999999999999982</v>
      </c>
    </row>
    <row r="187" spans="1:12">
      <c r="A187" s="143"/>
      <c r="B187" s="63">
        <v>46077</v>
      </c>
      <c r="C187" s="62">
        <v>0.29166666666666669</v>
      </c>
      <c r="D187" s="57">
        <v>0.66666666666666663</v>
      </c>
      <c r="E187" s="67"/>
      <c r="F187" s="59"/>
      <c r="G187" s="60" t="s">
        <v>41</v>
      </c>
      <c r="H187" s="45">
        <v>8</v>
      </c>
      <c r="I187" s="45">
        <v>0.99999999999999822</v>
      </c>
      <c r="J187" s="45">
        <v>0</v>
      </c>
      <c r="K187" s="45">
        <v>8.9999999999999982</v>
      </c>
    </row>
    <row r="188" spans="1:12">
      <c r="A188" s="69" t="s">
        <v>77</v>
      </c>
      <c r="B188" s="63">
        <v>46078</v>
      </c>
      <c r="C188" s="62">
        <v>0.29166666666666669</v>
      </c>
      <c r="D188" s="57">
        <v>0.66666666666666663</v>
      </c>
      <c r="E188" s="70"/>
      <c r="F188" s="59"/>
      <c r="G188" s="65" t="s">
        <v>47</v>
      </c>
      <c r="H188" s="45">
        <v>8</v>
      </c>
      <c r="I188" s="61">
        <v>1.5</v>
      </c>
      <c r="J188" s="45">
        <v>0</v>
      </c>
      <c r="K188" s="45">
        <v>8.9999999999999982</v>
      </c>
    </row>
    <row r="189" spans="1:12">
      <c r="A189" s="69"/>
      <c r="B189" s="63">
        <v>46078</v>
      </c>
      <c r="C189" s="62">
        <v>0.29166666666666669</v>
      </c>
      <c r="D189" s="57">
        <v>0.66666666666666663</v>
      </c>
      <c r="E189" s="70"/>
      <c r="F189" s="59"/>
      <c r="G189" s="65" t="s">
        <v>41</v>
      </c>
      <c r="H189" s="45">
        <v>8</v>
      </c>
      <c r="I189" s="45">
        <v>0.99999999999999822</v>
      </c>
      <c r="J189" s="45">
        <v>0</v>
      </c>
      <c r="K189" s="45">
        <v>8.9999999999999982</v>
      </c>
    </row>
    <row r="190" spans="1:12">
      <c r="A190" s="69"/>
      <c r="B190" s="63">
        <v>46078</v>
      </c>
      <c r="C190" s="62">
        <v>0.29166666666666669</v>
      </c>
      <c r="D190" s="57">
        <v>0.66666666666666663</v>
      </c>
      <c r="E190" s="70"/>
      <c r="F190" s="59"/>
      <c r="G190" s="65" t="s">
        <v>74</v>
      </c>
      <c r="H190" s="45">
        <v>8</v>
      </c>
      <c r="I190" s="45">
        <v>0.99999999999999822</v>
      </c>
      <c r="J190" s="45">
        <v>0</v>
      </c>
      <c r="K190" s="45">
        <v>8.9999999999999982</v>
      </c>
    </row>
    <row r="191" spans="1:12">
      <c r="A191" s="69"/>
      <c r="B191" s="63">
        <v>46078</v>
      </c>
      <c r="C191" s="62">
        <v>0.29166666666666669</v>
      </c>
      <c r="D191" s="57">
        <v>0.66666666666666663</v>
      </c>
      <c r="E191" s="70"/>
      <c r="F191" s="59"/>
      <c r="G191" s="65" t="s">
        <v>74</v>
      </c>
      <c r="H191" s="45">
        <v>8</v>
      </c>
      <c r="I191" s="45">
        <v>0.99999999999999822</v>
      </c>
      <c r="J191" s="45">
        <v>0</v>
      </c>
      <c r="K191" s="45">
        <v>8.9999999999999982</v>
      </c>
    </row>
    <row r="192" spans="1:12">
      <c r="A192" s="69"/>
      <c r="B192" s="63">
        <v>46078</v>
      </c>
      <c r="C192" s="62">
        <v>0.29166666666666669</v>
      </c>
      <c r="D192" s="57">
        <v>0.64583333333333337</v>
      </c>
      <c r="E192" s="62">
        <v>2.0833333333333332E-2</v>
      </c>
      <c r="F192" s="59"/>
      <c r="G192" s="65" t="s">
        <v>49</v>
      </c>
      <c r="H192" s="45">
        <v>8</v>
      </c>
      <c r="I192" s="45">
        <v>0</v>
      </c>
      <c r="J192" s="45">
        <v>0</v>
      </c>
      <c r="K192" s="45">
        <v>8</v>
      </c>
    </row>
    <row r="193" spans="1:13">
      <c r="A193" s="69"/>
      <c r="B193" s="63">
        <v>46078</v>
      </c>
      <c r="C193" s="62">
        <v>0.29166666666666669</v>
      </c>
      <c r="D193" s="57">
        <v>0.64583333333333337</v>
      </c>
      <c r="E193" s="62">
        <v>2.0833333333333332E-2</v>
      </c>
      <c r="F193" s="59"/>
      <c r="G193" s="65" t="s">
        <v>49</v>
      </c>
      <c r="H193" s="45">
        <v>8</v>
      </c>
      <c r="I193" s="45">
        <v>0</v>
      </c>
      <c r="J193" s="45">
        <v>0</v>
      </c>
      <c r="K193" s="45">
        <v>8</v>
      </c>
    </row>
    <row r="194" spans="1:13">
      <c r="A194" s="69"/>
      <c r="B194" s="63">
        <v>46078</v>
      </c>
      <c r="C194" s="62">
        <v>0.29166666666666669</v>
      </c>
      <c r="D194" s="57">
        <v>0.66666666666666663</v>
      </c>
      <c r="E194" s="70"/>
      <c r="F194" s="59"/>
      <c r="G194" s="65" t="s">
        <v>63</v>
      </c>
      <c r="H194" s="45">
        <v>8</v>
      </c>
      <c r="I194" s="45">
        <v>0.99999999999999822</v>
      </c>
      <c r="J194" s="45">
        <v>0</v>
      </c>
      <c r="K194" s="45">
        <v>8.9999999999999982</v>
      </c>
    </row>
    <row r="195" spans="1:13">
      <c r="A195" s="69"/>
      <c r="B195" s="63">
        <v>46078</v>
      </c>
      <c r="C195" s="62">
        <v>0.29166666666666669</v>
      </c>
      <c r="D195" s="57">
        <v>0.66666666666666663</v>
      </c>
      <c r="E195" s="70"/>
      <c r="F195" s="59"/>
      <c r="G195" s="65" t="s">
        <v>63</v>
      </c>
      <c r="H195" s="45">
        <v>8</v>
      </c>
      <c r="I195" s="45">
        <v>0.99999999999999822</v>
      </c>
      <c r="J195" s="45">
        <v>0</v>
      </c>
      <c r="K195" s="45">
        <v>8.9999999999999982</v>
      </c>
    </row>
    <row r="196" spans="1:13">
      <c r="A196" s="69"/>
      <c r="B196" s="63">
        <v>46078</v>
      </c>
      <c r="C196" s="62">
        <v>0.29166666666666669</v>
      </c>
      <c r="D196" s="57">
        <v>0.66666666666666663</v>
      </c>
      <c r="E196" s="70"/>
      <c r="F196" s="59"/>
      <c r="G196" s="65" t="s">
        <v>63</v>
      </c>
      <c r="H196" s="45">
        <v>8</v>
      </c>
      <c r="I196" s="45">
        <v>0.99999999999999822</v>
      </c>
      <c r="J196" s="45">
        <v>0</v>
      </c>
      <c r="K196" s="45">
        <v>8.9999999999999982</v>
      </c>
      <c r="M196" s="37"/>
    </row>
    <row r="197" spans="1:13">
      <c r="A197" s="143" t="s">
        <v>77</v>
      </c>
      <c r="B197" s="63">
        <v>46079</v>
      </c>
      <c r="C197" s="62">
        <v>0.29166666666666669</v>
      </c>
      <c r="D197" s="57">
        <v>0.64583333333333337</v>
      </c>
      <c r="E197" s="62">
        <v>2.0833333333333332E-2</v>
      </c>
      <c r="F197" s="59"/>
      <c r="G197" s="65" t="s">
        <v>47</v>
      </c>
      <c r="H197" s="45">
        <v>8</v>
      </c>
      <c r="I197" s="61">
        <v>1.5</v>
      </c>
      <c r="J197" s="45">
        <v>0</v>
      </c>
      <c r="K197" s="45">
        <v>8</v>
      </c>
      <c r="M197" s="37"/>
    </row>
    <row r="198" spans="1:13">
      <c r="A198" s="143"/>
      <c r="B198" s="63">
        <v>46079</v>
      </c>
      <c r="C198" s="62">
        <v>0.29166666666666669</v>
      </c>
      <c r="D198" s="57">
        <v>0.64583333333333337</v>
      </c>
      <c r="E198" s="62">
        <v>2.0833333333333332E-2</v>
      </c>
      <c r="F198" s="59"/>
      <c r="G198" s="65" t="s">
        <v>41</v>
      </c>
      <c r="H198" s="45">
        <v>8</v>
      </c>
      <c r="I198" s="45">
        <v>0</v>
      </c>
      <c r="J198" s="45">
        <v>0</v>
      </c>
      <c r="K198" s="45">
        <v>8</v>
      </c>
      <c r="M198" s="37"/>
    </row>
    <row r="199" spans="1:13">
      <c r="A199" s="143"/>
      <c r="B199" s="63">
        <v>46079</v>
      </c>
      <c r="C199" s="62">
        <v>0.29166666666666669</v>
      </c>
      <c r="D199" s="57">
        <v>0.64583333333333337</v>
      </c>
      <c r="E199" s="62">
        <v>2.0833333333333332E-2</v>
      </c>
      <c r="F199" s="55"/>
      <c r="G199" s="71" t="s">
        <v>48</v>
      </c>
      <c r="H199" s="45">
        <v>8</v>
      </c>
      <c r="I199" s="45">
        <v>0</v>
      </c>
      <c r="J199" s="45">
        <v>0</v>
      </c>
      <c r="K199" s="45">
        <v>8</v>
      </c>
      <c r="L199" s="37"/>
      <c r="M199" s="37"/>
    </row>
    <row r="200" spans="1:13">
      <c r="A200" s="143"/>
      <c r="B200" s="63">
        <v>46079</v>
      </c>
      <c r="C200" s="72">
        <v>0.29166666666666669</v>
      </c>
      <c r="D200" s="57">
        <v>0.64583333333333337</v>
      </c>
      <c r="E200" s="62">
        <v>2.0833333333333332E-2</v>
      </c>
      <c r="F200" s="55"/>
      <c r="G200" s="73" t="s">
        <v>64</v>
      </c>
      <c r="H200" s="45">
        <v>8</v>
      </c>
      <c r="I200" s="45">
        <v>0</v>
      </c>
      <c r="J200" s="45">
        <v>0</v>
      </c>
      <c r="K200" s="45">
        <v>8</v>
      </c>
      <c r="L200" s="37"/>
      <c r="M200" s="37"/>
    </row>
    <row r="201" spans="1:13">
      <c r="A201" s="143"/>
      <c r="B201" s="63">
        <v>46079</v>
      </c>
      <c r="C201" s="72">
        <v>0.29166666666666669</v>
      </c>
      <c r="D201" s="57">
        <v>0.64583333333333337</v>
      </c>
      <c r="E201" s="62"/>
      <c r="F201" s="55"/>
      <c r="G201" s="73" t="s">
        <v>45</v>
      </c>
      <c r="H201" s="45">
        <v>8</v>
      </c>
      <c r="I201" s="45">
        <v>0.5</v>
      </c>
      <c r="J201" s="45">
        <v>0</v>
      </c>
      <c r="K201" s="45">
        <v>8.5</v>
      </c>
      <c r="L201" s="37"/>
      <c r="M201" s="37"/>
    </row>
    <row r="202" spans="1:13">
      <c r="A202" s="143"/>
      <c r="B202" s="63">
        <v>46079</v>
      </c>
      <c r="C202" s="72">
        <v>0.29166666666666669</v>
      </c>
      <c r="D202" s="57">
        <v>0.47916666666666669</v>
      </c>
      <c r="E202" s="70"/>
      <c r="F202" s="55"/>
      <c r="G202" s="73" t="s">
        <v>78</v>
      </c>
      <c r="H202" s="45">
        <v>4.5</v>
      </c>
      <c r="I202" s="45">
        <v>0</v>
      </c>
      <c r="J202" s="45">
        <v>0</v>
      </c>
      <c r="K202" s="45">
        <v>4.5</v>
      </c>
      <c r="L202" s="37"/>
      <c r="M202" s="37"/>
    </row>
    <row r="203" spans="1:13">
      <c r="A203" s="143" t="s">
        <v>77</v>
      </c>
      <c r="B203" s="63">
        <v>46080</v>
      </c>
      <c r="C203" s="62">
        <v>0.29166666666666669</v>
      </c>
      <c r="D203" s="57">
        <v>0.66666666666666663</v>
      </c>
      <c r="E203" s="70"/>
      <c r="F203" s="59"/>
      <c r="G203" s="65" t="s">
        <v>47</v>
      </c>
      <c r="H203" s="45">
        <v>8</v>
      </c>
      <c r="I203" s="61">
        <v>1.5</v>
      </c>
      <c r="J203" s="45">
        <v>0</v>
      </c>
      <c r="K203" s="45">
        <v>8.9999999999999982</v>
      </c>
      <c r="L203" s="37"/>
      <c r="M203" s="37"/>
    </row>
    <row r="204" spans="1:13">
      <c r="A204" s="143"/>
      <c r="B204" s="63">
        <v>46080</v>
      </c>
      <c r="C204" s="62">
        <v>0.29166666666666669</v>
      </c>
      <c r="D204" s="57">
        <v>0.66666666666666663</v>
      </c>
      <c r="E204" s="70"/>
      <c r="F204" s="59"/>
      <c r="G204" s="65" t="s">
        <v>41</v>
      </c>
      <c r="H204" s="45">
        <v>8</v>
      </c>
      <c r="I204" s="45">
        <v>0.99999999999999822</v>
      </c>
      <c r="J204" s="45">
        <v>0</v>
      </c>
      <c r="K204" s="45">
        <v>8.9999999999999982</v>
      </c>
      <c r="L204" s="37"/>
      <c r="M204" s="37"/>
    </row>
    <row r="205" spans="1:13">
      <c r="A205" s="148" t="s">
        <v>79</v>
      </c>
      <c r="B205" s="92">
        <v>46080</v>
      </c>
      <c r="C205" s="93">
        <v>0.29166666666666669</v>
      </c>
      <c r="D205" s="94">
        <v>0.64583333333333337</v>
      </c>
      <c r="E205" s="93">
        <v>2.0833333333333332E-2</v>
      </c>
      <c r="F205" s="95"/>
      <c r="G205" s="96" t="s">
        <v>54</v>
      </c>
      <c r="H205" s="97">
        <v>8</v>
      </c>
      <c r="I205" s="97">
        <v>0</v>
      </c>
      <c r="J205" s="97">
        <v>0</v>
      </c>
      <c r="K205" s="97">
        <v>8</v>
      </c>
      <c r="L205" s="37"/>
      <c r="M205" s="37"/>
    </row>
    <row r="206" spans="1:13">
      <c r="A206" s="148"/>
      <c r="B206" s="92">
        <v>46080</v>
      </c>
      <c r="C206" s="93">
        <v>0.29166666666666669</v>
      </c>
      <c r="D206" s="94">
        <v>0.64583333333333337</v>
      </c>
      <c r="E206" s="93">
        <v>2.0833333333333332E-2</v>
      </c>
      <c r="F206" s="95"/>
      <c r="G206" s="96" t="s">
        <v>54</v>
      </c>
      <c r="H206" s="97">
        <v>8</v>
      </c>
      <c r="I206" s="97">
        <v>0</v>
      </c>
      <c r="J206" s="97">
        <v>0</v>
      </c>
      <c r="K206" s="97">
        <v>8</v>
      </c>
      <c r="L206" s="37"/>
      <c r="M206" s="37"/>
    </row>
    <row r="207" spans="1:13">
      <c r="A207" s="148"/>
      <c r="B207" s="92">
        <v>46080</v>
      </c>
      <c r="C207" s="93">
        <v>0.29166666666666669</v>
      </c>
      <c r="D207" s="94">
        <v>0.64583333333333337</v>
      </c>
      <c r="E207" s="93">
        <v>2.0833333333333332E-2</v>
      </c>
      <c r="F207" s="95"/>
      <c r="G207" s="96" t="s">
        <v>54</v>
      </c>
      <c r="H207" s="97">
        <v>8</v>
      </c>
      <c r="I207" s="97">
        <v>0</v>
      </c>
      <c r="J207" s="97">
        <v>0</v>
      </c>
      <c r="K207" s="97">
        <v>8</v>
      </c>
      <c r="L207" s="37"/>
      <c r="M207" s="37"/>
    </row>
    <row r="208" spans="1:13" ht="15" thickBot="1">
      <c r="A208" s="149"/>
      <c r="B208" s="98">
        <v>46080</v>
      </c>
      <c r="C208" s="99">
        <v>0.29166666666666669</v>
      </c>
      <c r="D208" s="100">
        <v>0.5</v>
      </c>
      <c r="E208" s="99"/>
      <c r="F208" s="101"/>
      <c r="G208" s="102" t="s">
        <v>54</v>
      </c>
      <c r="H208" s="103">
        <v>5</v>
      </c>
      <c r="I208" s="103">
        <v>0</v>
      </c>
      <c r="J208" s="103">
        <v>0</v>
      </c>
      <c r="K208" s="103">
        <v>5</v>
      </c>
      <c r="L208" s="37"/>
      <c r="M208" s="37"/>
    </row>
    <row r="209" spans="1:12">
      <c r="A209" s="140" t="s">
        <v>80</v>
      </c>
      <c r="B209" s="117">
        <v>46083</v>
      </c>
      <c r="C209" s="5">
        <v>0.29166666666666669</v>
      </c>
      <c r="D209" s="5">
        <v>0.66666666666666663</v>
      </c>
      <c r="E209" s="118">
        <v>2.0833333333333332E-2</v>
      </c>
      <c r="F209" s="16"/>
      <c r="G209" s="119" t="s">
        <v>47</v>
      </c>
      <c r="H209" s="89">
        <v>8</v>
      </c>
      <c r="I209" s="89">
        <v>0.5</v>
      </c>
      <c r="J209" s="89">
        <v>0</v>
      </c>
      <c r="K209" s="89">
        <v>8.5</v>
      </c>
      <c r="L209" s="37"/>
    </row>
    <row r="210" spans="1:12">
      <c r="A210" s="132"/>
      <c r="B210" s="117">
        <v>46083</v>
      </c>
      <c r="C210" s="5">
        <v>0.29166666666666669</v>
      </c>
      <c r="D210" s="5">
        <v>0.66666666666666663</v>
      </c>
      <c r="E210" s="118">
        <v>2.0833333333333332E-2</v>
      </c>
      <c r="F210" s="16"/>
      <c r="G210" s="119" t="s">
        <v>41</v>
      </c>
      <c r="H210" s="89">
        <v>8</v>
      </c>
      <c r="I210" s="89">
        <v>0.5</v>
      </c>
      <c r="J210" s="89">
        <v>0</v>
      </c>
      <c r="K210" s="89">
        <v>8.5</v>
      </c>
      <c r="L210" s="37"/>
    </row>
    <row r="211" spans="1:12">
      <c r="A211" s="132"/>
      <c r="B211" s="117">
        <v>46083</v>
      </c>
      <c r="C211" s="5">
        <v>0.29166666666666669</v>
      </c>
      <c r="D211" s="5">
        <v>0.66666666666666663</v>
      </c>
      <c r="E211" s="118">
        <v>2.0833333333333332E-2</v>
      </c>
      <c r="F211" s="16"/>
      <c r="G211" s="119" t="s">
        <v>54</v>
      </c>
      <c r="H211" s="89">
        <v>8</v>
      </c>
      <c r="I211" s="89">
        <v>0.5</v>
      </c>
      <c r="J211" s="89">
        <v>0</v>
      </c>
      <c r="K211" s="89">
        <v>8.5</v>
      </c>
      <c r="L211" s="37"/>
    </row>
    <row r="212" spans="1:12">
      <c r="A212" s="132"/>
      <c r="B212" s="117">
        <v>46083</v>
      </c>
      <c r="C212" s="5">
        <v>0.29166666666666669</v>
      </c>
      <c r="D212" s="5">
        <v>0.66666666666666663</v>
      </c>
      <c r="E212" s="118">
        <v>2.0833333333333332E-2</v>
      </c>
      <c r="F212" s="16"/>
      <c r="G212" s="119" t="s">
        <v>54</v>
      </c>
      <c r="H212" s="89">
        <v>8</v>
      </c>
      <c r="I212" s="89">
        <v>0.5</v>
      </c>
      <c r="J212" s="89">
        <v>0</v>
      </c>
      <c r="K212" s="89">
        <v>8.5</v>
      </c>
      <c r="L212" s="37"/>
    </row>
    <row r="213" spans="1:12">
      <c r="A213" s="140" t="s">
        <v>80</v>
      </c>
      <c r="B213" s="117">
        <v>46084</v>
      </c>
      <c r="C213" s="5">
        <v>0.33333333333333331</v>
      </c>
      <c r="D213" s="5">
        <v>0.625</v>
      </c>
      <c r="E213" s="118"/>
      <c r="F213" s="16"/>
      <c r="G213" s="119" t="s">
        <v>53</v>
      </c>
      <c r="H213" s="89">
        <v>7</v>
      </c>
      <c r="I213" s="89">
        <v>0</v>
      </c>
      <c r="J213" s="89">
        <v>0</v>
      </c>
      <c r="K213" s="89">
        <v>7</v>
      </c>
      <c r="L213" s="37"/>
    </row>
    <row r="214" spans="1:12">
      <c r="A214" s="132"/>
      <c r="B214" s="117">
        <v>46084</v>
      </c>
      <c r="C214" s="5">
        <v>0.29166666666666669</v>
      </c>
      <c r="D214" s="120">
        <v>0.72916666666666663</v>
      </c>
      <c r="E214" s="118"/>
      <c r="F214" s="16"/>
      <c r="G214" s="119" t="s">
        <v>47</v>
      </c>
      <c r="H214" s="89">
        <v>8</v>
      </c>
      <c r="I214" s="89">
        <v>2</v>
      </c>
      <c r="J214" s="89">
        <v>0.49999999999999822</v>
      </c>
      <c r="K214" s="89">
        <v>10.499999999999998</v>
      </c>
      <c r="L214" s="37"/>
    </row>
    <row r="215" spans="1:12">
      <c r="A215" s="132"/>
      <c r="B215" s="117">
        <v>46084</v>
      </c>
      <c r="C215" s="5">
        <v>0.29166666666666669</v>
      </c>
      <c r="D215" s="120">
        <v>0.72916666666666663</v>
      </c>
      <c r="E215" s="118"/>
      <c r="F215" s="16"/>
      <c r="G215" s="119" t="s">
        <v>41</v>
      </c>
      <c r="H215" s="89">
        <v>8</v>
      </c>
      <c r="I215" s="89">
        <v>2</v>
      </c>
      <c r="J215" s="89">
        <v>0.49999999999999822</v>
      </c>
      <c r="K215" s="89">
        <v>10.499999999999998</v>
      </c>
      <c r="L215" s="37"/>
    </row>
    <row r="216" spans="1:12">
      <c r="A216" s="140" t="s">
        <v>81</v>
      </c>
      <c r="B216" s="117">
        <v>46085</v>
      </c>
      <c r="C216" s="5">
        <v>0.22916666666666666</v>
      </c>
      <c r="D216" s="5">
        <v>0.5625</v>
      </c>
      <c r="E216" s="118"/>
      <c r="F216" s="16"/>
      <c r="G216" s="119" t="s">
        <v>53</v>
      </c>
      <c r="H216" s="89">
        <v>8</v>
      </c>
      <c r="I216" s="89">
        <v>0</v>
      </c>
      <c r="J216" s="89">
        <v>0</v>
      </c>
      <c r="K216" s="89">
        <v>8</v>
      </c>
      <c r="L216" s="37"/>
    </row>
    <row r="217" spans="1:12">
      <c r="A217" s="132"/>
      <c r="B217" s="117">
        <v>46085</v>
      </c>
      <c r="C217" s="5">
        <v>0.20833333333333334</v>
      </c>
      <c r="D217" s="120">
        <v>0.64583333333333337</v>
      </c>
      <c r="E217" s="118"/>
      <c r="F217" s="16"/>
      <c r="G217" s="119" t="s">
        <v>47</v>
      </c>
      <c r="H217" s="89">
        <v>8</v>
      </c>
      <c r="I217" s="89">
        <v>2</v>
      </c>
      <c r="J217" s="89">
        <v>0.5</v>
      </c>
      <c r="K217" s="89">
        <v>10.5</v>
      </c>
      <c r="L217" s="37"/>
    </row>
    <row r="218" spans="1:12">
      <c r="A218" s="132"/>
      <c r="B218" s="117">
        <v>46085</v>
      </c>
      <c r="C218" s="5">
        <v>0.20833333333333334</v>
      </c>
      <c r="D218" s="120">
        <v>0.64583333333333337</v>
      </c>
      <c r="E218" s="118"/>
      <c r="F218" s="16"/>
      <c r="G218" s="119" t="s">
        <v>41</v>
      </c>
      <c r="H218" s="89">
        <v>8</v>
      </c>
      <c r="I218" s="89">
        <v>2</v>
      </c>
      <c r="J218" s="89">
        <v>0.5</v>
      </c>
      <c r="K218" s="89">
        <v>10.5</v>
      </c>
      <c r="L218" s="37"/>
    </row>
    <row r="219" spans="1:12">
      <c r="A219" s="132"/>
      <c r="B219" s="117">
        <v>46085</v>
      </c>
      <c r="C219" s="5">
        <v>0.20833333333333334</v>
      </c>
      <c r="D219" s="5">
        <v>0.58333333333333337</v>
      </c>
      <c r="E219" s="5"/>
      <c r="F219" s="16"/>
      <c r="G219" s="119" t="s">
        <v>45</v>
      </c>
      <c r="H219" s="45">
        <v>8</v>
      </c>
      <c r="I219" s="45">
        <v>1</v>
      </c>
      <c r="J219" s="45">
        <v>0</v>
      </c>
      <c r="K219" s="45">
        <v>9</v>
      </c>
      <c r="L219" s="37"/>
    </row>
    <row r="220" spans="1:12">
      <c r="A220" s="132"/>
      <c r="B220" s="117">
        <v>46085</v>
      </c>
      <c r="C220" s="5">
        <v>0.22916666666666666</v>
      </c>
      <c r="D220" s="5">
        <v>0.5625</v>
      </c>
      <c r="E220" s="5"/>
      <c r="F220" s="16"/>
      <c r="G220" s="119" t="s">
        <v>63</v>
      </c>
      <c r="H220" s="45">
        <v>8</v>
      </c>
      <c r="I220" s="45">
        <v>0</v>
      </c>
      <c r="J220" s="45">
        <v>0</v>
      </c>
      <c r="K220" s="45">
        <v>8</v>
      </c>
    </row>
    <row r="221" spans="1:12">
      <c r="A221" s="132"/>
      <c r="B221" s="117">
        <v>46085</v>
      </c>
      <c r="C221" s="5">
        <v>0.22916666666666666</v>
      </c>
      <c r="D221" s="5">
        <v>0.5625</v>
      </c>
      <c r="E221" s="5"/>
      <c r="F221" s="16"/>
      <c r="G221" s="119" t="s">
        <v>63</v>
      </c>
      <c r="H221" s="45">
        <v>8</v>
      </c>
      <c r="I221" s="45">
        <v>0</v>
      </c>
      <c r="J221" s="45">
        <v>0</v>
      </c>
      <c r="K221" s="45">
        <v>8</v>
      </c>
    </row>
    <row r="222" spans="1:12">
      <c r="A222" s="132"/>
      <c r="B222" s="117">
        <v>46085</v>
      </c>
      <c r="C222" s="5">
        <v>0.22916666666666666</v>
      </c>
      <c r="D222" s="5">
        <v>0.5625</v>
      </c>
      <c r="E222" s="5"/>
      <c r="F222" s="16"/>
      <c r="G222" s="119" t="s">
        <v>63</v>
      </c>
      <c r="H222" s="45">
        <v>8</v>
      </c>
      <c r="I222" s="45">
        <v>0</v>
      </c>
      <c r="J222" s="45">
        <v>0</v>
      </c>
      <c r="K222" s="45">
        <v>8</v>
      </c>
    </row>
    <row r="223" spans="1:12">
      <c r="A223" s="132"/>
      <c r="B223" s="117">
        <v>46085</v>
      </c>
      <c r="C223" s="5">
        <v>0.22916666666666666</v>
      </c>
      <c r="D223" s="5">
        <v>0.5625</v>
      </c>
      <c r="E223" s="5"/>
      <c r="F223" s="16"/>
      <c r="G223" s="119" t="s">
        <v>63</v>
      </c>
      <c r="H223" s="45">
        <v>8</v>
      </c>
      <c r="I223" s="45">
        <v>0</v>
      </c>
      <c r="J223" s="45">
        <v>0</v>
      </c>
      <c r="K223" s="45">
        <v>8</v>
      </c>
    </row>
    <row r="224" spans="1:12">
      <c r="A224" s="132"/>
      <c r="B224" s="117">
        <v>46085</v>
      </c>
      <c r="C224" s="5">
        <v>0.22916666666666666</v>
      </c>
      <c r="D224" s="5">
        <v>0.5625</v>
      </c>
      <c r="E224" s="5"/>
      <c r="F224" s="16"/>
      <c r="G224" s="119" t="s">
        <v>63</v>
      </c>
      <c r="H224" s="45">
        <v>8</v>
      </c>
      <c r="I224" s="45">
        <v>0</v>
      </c>
      <c r="J224" s="45">
        <v>0</v>
      </c>
      <c r="K224" s="45">
        <v>8</v>
      </c>
    </row>
    <row r="225" spans="1:18">
      <c r="A225" s="132"/>
      <c r="B225" s="117">
        <v>46085</v>
      </c>
      <c r="C225" s="5">
        <v>0.22916666666666666</v>
      </c>
      <c r="D225" s="5">
        <v>0.5625</v>
      </c>
      <c r="E225" s="5"/>
      <c r="F225" s="16"/>
      <c r="G225" s="119" t="s">
        <v>63</v>
      </c>
      <c r="H225" s="45">
        <v>8</v>
      </c>
      <c r="I225" s="45">
        <v>0</v>
      </c>
      <c r="J225" s="45">
        <v>0</v>
      </c>
      <c r="K225" s="45">
        <v>8</v>
      </c>
    </row>
    <row r="226" spans="1:18">
      <c r="A226" s="132"/>
      <c r="B226" s="117">
        <v>46085</v>
      </c>
      <c r="C226" s="5">
        <v>0.22916666666666666</v>
      </c>
      <c r="D226" s="5">
        <v>0.5625</v>
      </c>
      <c r="E226" s="5"/>
      <c r="F226" s="16"/>
      <c r="G226" s="119" t="s">
        <v>63</v>
      </c>
      <c r="H226" s="45">
        <v>8</v>
      </c>
      <c r="I226" s="45">
        <v>0</v>
      </c>
      <c r="J226" s="45">
        <v>0</v>
      </c>
      <c r="K226" s="45">
        <v>8</v>
      </c>
      <c r="L226" s="121"/>
      <c r="M226" s="121"/>
    </row>
    <row r="227" spans="1:18">
      <c r="A227" s="132"/>
      <c r="B227" s="117">
        <v>46085</v>
      </c>
      <c r="C227" s="5">
        <v>0.22916666666666666</v>
      </c>
      <c r="D227" s="5">
        <v>0.5625</v>
      </c>
      <c r="E227" s="5"/>
      <c r="F227" s="16"/>
      <c r="G227" s="119" t="s">
        <v>63</v>
      </c>
      <c r="H227" s="45">
        <v>8</v>
      </c>
      <c r="I227" s="45">
        <v>0</v>
      </c>
      <c r="J227" s="45">
        <v>0</v>
      </c>
      <c r="K227" s="45">
        <v>8</v>
      </c>
      <c r="L227" s="121"/>
      <c r="M227" s="3"/>
      <c r="N227" s="3">
        <f>SUM(H2:H400)</f>
        <v>2481.5</v>
      </c>
      <c r="O227" s="3">
        <f>SUM(I2:I400)</f>
        <v>210.5</v>
      </c>
      <c r="P227" s="3">
        <f>SUM(J2:J400)</f>
        <v>107.5</v>
      </c>
      <c r="R227">
        <v>295081.73</v>
      </c>
    </row>
    <row r="228" spans="1:18">
      <c r="A228" s="132"/>
      <c r="B228" s="117">
        <v>46085</v>
      </c>
      <c r="C228" s="5">
        <v>0.22916666666666666</v>
      </c>
      <c r="D228" s="5">
        <v>0.5625</v>
      </c>
      <c r="E228" s="5"/>
      <c r="F228" s="16"/>
      <c r="G228" s="119" t="s">
        <v>63</v>
      </c>
      <c r="H228" s="45">
        <v>8</v>
      </c>
      <c r="I228" s="45">
        <v>0</v>
      </c>
      <c r="J228" s="45">
        <v>0</v>
      </c>
      <c r="K228" s="45">
        <v>8</v>
      </c>
      <c r="L228" s="121"/>
      <c r="M228" s="121"/>
      <c r="N228" s="81">
        <v>85</v>
      </c>
      <c r="O228" s="81">
        <v>105</v>
      </c>
      <c r="P228" s="81">
        <v>120</v>
      </c>
    </row>
    <row r="229" spans="1:18">
      <c r="A229" s="140" t="s">
        <v>80</v>
      </c>
      <c r="B229" s="117">
        <v>46086</v>
      </c>
      <c r="C229" s="5">
        <v>0.29166666666666669</v>
      </c>
      <c r="D229" s="5">
        <v>0.64583333333333337</v>
      </c>
      <c r="E229" s="118">
        <v>2.0833333333333332E-2</v>
      </c>
      <c r="F229" s="16"/>
      <c r="G229" s="119" t="s">
        <v>47</v>
      </c>
      <c r="H229" s="89">
        <v>8</v>
      </c>
      <c r="I229" s="89">
        <v>0</v>
      </c>
      <c r="J229" s="89">
        <v>0</v>
      </c>
      <c r="K229" s="89">
        <v>8</v>
      </c>
      <c r="L229" s="122"/>
      <c r="M229" s="122"/>
    </row>
    <row r="230" spans="1:18">
      <c r="A230" s="132"/>
      <c r="B230" s="117">
        <v>46086</v>
      </c>
      <c r="C230" s="5">
        <v>0.29166666666666669</v>
      </c>
      <c r="D230" s="5">
        <v>0.64583333333333337</v>
      </c>
      <c r="E230" s="118">
        <v>2.0833333333333332E-2</v>
      </c>
      <c r="F230" s="16"/>
      <c r="G230" s="119" t="s">
        <v>41</v>
      </c>
      <c r="H230" s="89">
        <v>8</v>
      </c>
      <c r="I230" s="89">
        <v>0</v>
      </c>
      <c r="J230" s="89">
        <v>0</v>
      </c>
      <c r="K230" s="89">
        <v>8</v>
      </c>
      <c r="L230" s="122"/>
      <c r="M230" s="122"/>
      <c r="N230" s="81">
        <f>N227*N228</f>
        <v>210927.5</v>
      </c>
      <c r="O230" s="81">
        <f>O227*O228</f>
        <v>22102.5</v>
      </c>
      <c r="P230" s="81">
        <f>P227*P228</f>
        <v>12900</v>
      </c>
      <c r="R230" s="81">
        <f>SUM(N230:P230)</f>
        <v>245930</v>
      </c>
    </row>
    <row r="231" spans="1:18">
      <c r="A231" s="140" t="s">
        <v>82</v>
      </c>
      <c r="B231" s="117">
        <v>46087</v>
      </c>
      <c r="C231" s="5">
        <v>0.29166666666666669</v>
      </c>
      <c r="D231" s="5">
        <v>0.6875</v>
      </c>
      <c r="E231" s="118">
        <v>2.0833333333333332E-2</v>
      </c>
      <c r="F231" s="16"/>
      <c r="G231" s="119" t="s">
        <v>47</v>
      </c>
      <c r="H231" s="89">
        <v>8</v>
      </c>
      <c r="I231" s="89">
        <v>1</v>
      </c>
      <c r="J231" s="89">
        <v>0</v>
      </c>
      <c r="K231" s="89">
        <v>9</v>
      </c>
      <c r="L231" s="122"/>
      <c r="M231" s="122"/>
    </row>
    <row r="232" spans="1:18">
      <c r="A232" s="132"/>
      <c r="B232" s="117">
        <v>46087</v>
      </c>
      <c r="C232" s="5">
        <v>0.29166666666666669</v>
      </c>
      <c r="D232" s="5">
        <v>0.625</v>
      </c>
      <c r="E232" s="118">
        <v>2.0833333333333332E-2</v>
      </c>
      <c r="F232" s="16"/>
      <c r="G232" s="119" t="s">
        <v>41</v>
      </c>
      <c r="H232" s="89">
        <v>7.5</v>
      </c>
      <c r="I232" s="89">
        <v>0</v>
      </c>
      <c r="J232" s="89">
        <v>0</v>
      </c>
      <c r="K232" s="89">
        <v>7.5</v>
      </c>
      <c r="L232" s="122"/>
      <c r="M232" s="122"/>
    </row>
    <row r="233" spans="1:18">
      <c r="A233" s="132" t="s">
        <v>91</v>
      </c>
      <c r="B233" s="117">
        <v>46093</v>
      </c>
      <c r="C233" s="5">
        <v>0.25</v>
      </c>
      <c r="D233" s="5">
        <v>0.64583333333333337</v>
      </c>
      <c r="E233" s="5">
        <v>2.0833333333333332E-2</v>
      </c>
      <c r="F233" s="16"/>
      <c r="G233" s="125" t="s">
        <v>47</v>
      </c>
      <c r="H233" s="45">
        <v>8</v>
      </c>
      <c r="I233" s="89">
        <v>1.0000000000000018</v>
      </c>
      <c r="J233" s="89">
        <v>0</v>
      </c>
      <c r="K233" s="45">
        <v>9.0000000000000018</v>
      </c>
      <c r="R233" s="81">
        <f>R227-R230</f>
        <v>49151.729999999981</v>
      </c>
    </row>
    <row r="234" spans="1:18">
      <c r="A234" s="132"/>
      <c r="B234" s="117">
        <v>46093</v>
      </c>
      <c r="C234" s="5">
        <v>0.29166666666666669</v>
      </c>
      <c r="D234" s="5">
        <v>0.64583333333333337</v>
      </c>
      <c r="E234" s="5">
        <v>2.0833333333333332E-2</v>
      </c>
      <c r="F234" s="16"/>
      <c r="G234" s="125" t="s">
        <v>45</v>
      </c>
      <c r="H234" s="45">
        <v>8</v>
      </c>
      <c r="I234" s="89">
        <v>0</v>
      </c>
      <c r="J234" s="89">
        <v>0</v>
      </c>
      <c r="K234" s="45">
        <v>8</v>
      </c>
    </row>
    <row r="235" spans="1:18">
      <c r="A235" s="132"/>
      <c r="B235" s="117">
        <v>46093</v>
      </c>
      <c r="C235" s="5">
        <v>0.29166666666666669</v>
      </c>
      <c r="D235" s="5">
        <v>0.64583333333333337</v>
      </c>
      <c r="E235" s="5">
        <v>2.0833333333333332E-2</v>
      </c>
      <c r="F235" s="16"/>
      <c r="G235" s="125" t="s">
        <v>92</v>
      </c>
      <c r="H235" s="45">
        <v>8</v>
      </c>
      <c r="I235" s="89">
        <v>0</v>
      </c>
      <c r="J235" s="89">
        <v>0</v>
      </c>
      <c r="K235" s="45">
        <v>8</v>
      </c>
    </row>
    <row r="236" spans="1:18">
      <c r="A236" s="132"/>
      <c r="B236" s="117">
        <v>46093</v>
      </c>
      <c r="C236" s="5">
        <v>0.29166666666666669</v>
      </c>
      <c r="D236" s="5">
        <v>0.64583333333333337</v>
      </c>
      <c r="E236" s="5">
        <v>2.0833333333333332E-2</v>
      </c>
      <c r="F236" s="16"/>
      <c r="G236" s="125" t="s">
        <v>93</v>
      </c>
      <c r="H236" s="45">
        <v>8</v>
      </c>
      <c r="I236" s="89">
        <v>0</v>
      </c>
      <c r="J236" s="89">
        <v>0</v>
      </c>
      <c r="K236" s="45">
        <v>8</v>
      </c>
    </row>
    <row r="237" spans="1:18">
      <c r="A237" s="132" t="s">
        <v>91</v>
      </c>
      <c r="B237" s="117">
        <v>46094</v>
      </c>
      <c r="C237" s="5">
        <v>0.29166666666666669</v>
      </c>
      <c r="D237" s="5">
        <v>0.64583333333333337</v>
      </c>
      <c r="E237" s="5">
        <v>2.0833333333333332E-2</v>
      </c>
      <c r="F237" s="16"/>
      <c r="G237" s="125" t="s">
        <v>47</v>
      </c>
      <c r="H237" s="45">
        <v>8</v>
      </c>
      <c r="I237" s="89">
        <v>0</v>
      </c>
      <c r="J237" s="89">
        <v>0</v>
      </c>
      <c r="K237" s="45">
        <v>8</v>
      </c>
    </row>
    <row r="238" spans="1:18">
      <c r="A238" s="132"/>
      <c r="B238" s="117">
        <v>46094</v>
      </c>
      <c r="C238" s="5">
        <v>0.29166666666666669</v>
      </c>
      <c r="D238" s="5">
        <v>0.64583333333333337</v>
      </c>
      <c r="E238" s="5">
        <v>2.0833333333333332E-2</v>
      </c>
      <c r="F238" s="16"/>
      <c r="G238" s="125" t="s">
        <v>71</v>
      </c>
      <c r="H238" s="45">
        <v>8</v>
      </c>
      <c r="I238" s="89">
        <v>0</v>
      </c>
      <c r="J238" s="89">
        <v>0</v>
      </c>
      <c r="K238" s="45">
        <v>8</v>
      </c>
    </row>
    <row r="239" spans="1:18">
      <c r="A239" s="132"/>
      <c r="B239" s="117">
        <v>46094</v>
      </c>
      <c r="C239" s="5">
        <v>0.29166666666666669</v>
      </c>
      <c r="D239" s="5">
        <v>0.64583333333333337</v>
      </c>
      <c r="E239" s="5">
        <v>2.0833333333333332E-2</v>
      </c>
      <c r="F239" s="16"/>
      <c r="G239" s="125" t="s">
        <v>92</v>
      </c>
      <c r="H239" s="45">
        <v>8</v>
      </c>
      <c r="I239" s="89">
        <v>0</v>
      </c>
      <c r="J239" s="89">
        <v>0</v>
      </c>
      <c r="K239" s="45">
        <v>8</v>
      </c>
    </row>
    <row r="240" spans="1:18">
      <c r="A240" s="132"/>
      <c r="B240" s="117">
        <v>46094</v>
      </c>
      <c r="C240" s="5">
        <v>0.29166666666666669</v>
      </c>
      <c r="D240" s="5">
        <v>0.64583333333333337</v>
      </c>
      <c r="E240" s="5">
        <v>2.0833333333333332E-2</v>
      </c>
      <c r="F240" s="16"/>
      <c r="G240" s="125" t="s">
        <v>93</v>
      </c>
      <c r="H240" s="45">
        <v>8</v>
      </c>
      <c r="I240" s="89">
        <v>0</v>
      </c>
      <c r="J240" s="89">
        <v>0</v>
      </c>
      <c r="K240" s="45">
        <v>8</v>
      </c>
    </row>
    <row r="241" spans="1:11">
      <c r="A241" s="132"/>
      <c r="B241" s="117">
        <v>46094</v>
      </c>
      <c r="C241" s="5">
        <v>0.29166666666666669</v>
      </c>
      <c r="D241" s="5">
        <v>0.64583333333333337</v>
      </c>
      <c r="E241" s="5">
        <v>2.0833333333333332E-2</v>
      </c>
      <c r="F241" s="16"/>
      <c r="G241" s="125" t="s">
        <v>54</v>
      </c>
      <c r="H241" s="45">
        <v>8</v>
      </c>
      <c r="I241" s="89">
        <v>0</v>
      </c>
      <c r="J241" s="89">
        <v>0</v>
      </c>
      <c r="K241" s="45">
        <v>8</v>
      </c>
    </row>
    <row r="242" spans="1:11">
      <c r="A242" s="132"/>
      <c r="B242" s="117">
        <v>46094</v>
      </c>
      <c r="C242" s="5">
        <v>0.29166666666666669</v>
      </c>
      <c r="D242" s="5">
        <v>0.64583333333333337</v>
      </c>
      <c r="E242" s="5">
        <v>2.0833333333333332E-2</v>
      </c>
      <c r="F242" s="16"/>
      <c r="G242" s="125" t="s">
        <v>54</v>
      </c>
      <c r="H242" s="45">
        <v>8</v>
      </c>
      <c r="I242" s="89">
        <v>0</v>
      </c>
      <c r="J242" s="89">
        <v>0</v>
      </c>
      <c r="K242" s="45">
        <v>8</v>
      </c>
    </row>
    <row r="243" spans="1:11">
      <c r="A243" s="132" t="s">
        <v>94</v>
      </c>
      <c r="B243" s="117">
        <v>46097</v>
      </c>
      <c r="C243" s="5">
        <v>0.29166666666666669</v>
      </c>
      <c r="D243" s="5">
        <v>0.64583333333333337</v>
      </c>
      <c r="E243" s="5">
        <v>2.0833333333333332E-2</v>
      </c>
      <c r="F243" s="16"/>
      <c r="G243" s="125" t="s">
        <v>47</v>
      </c>
      <c r="H243" s="45">
        <v>8</v>
      </c>
      <c r="I243" s="89">
        <v>0</v>
      </c>
      <c r="J243" s="89">
        <v>0</v>
      </c>
      <c r="K243" s="45">
        <v>8</v>
      </c>
    </row>
    <row r="244" spans="1:11">
      <c r="A244" s="132"/>
      <c r="B244" s="117">
        <v>46097</v>
      </c>
      <c r="C244" s="5">
        <v>0.29166666666666669</v>
      </c>
      <c r="D244" s="5">
        <v>0.64583333333333337</v>
      </c>
      <c r="E244" s="5">
        <v>2.0833333333333332E-2</v>
      </c>
      <c r="F244" s="16"/>
      <c r="G244" s="125" t="s">
        <v>48</v>
      </c>
      <c r="H244" s="45">
        <v>8</v>
      </c>
      <c r="I244" s="89">
        <v>0</v>
      </c>
      <c r="J244" s="89">
        <v>0</v>
      </c>
      <c r="K244" s="45">
        <v>8</v>
      </c>
    </row>
    <row r="245" spans="1:11">
      <c r="A245" s="132"/>
      <c r="B245" s="117">
        <v>46097</v>
      </c>
      <c r="C245" s="5">
        <v>0.29166666666666669</v>
      </c>
      <c r="D245" s="5">
        <v>0.64583333333333337</v>
      </c>
      <c r="E245" s="5">
        <v>2.0833333333333332E-2</v>
      </c>
      <c r="F245" s="16"/>
      <c r="G245" s="125" t="s">
        <v>46</v>
      </c>
      <c r="H245" s="45">
        <v>8</v>
      </c>
      <c r="I245" s="89">
        <v>0</v>
      </c>
      <c r="J245" s="89">
        <v>0</v>
      </c>
      <c r="K245" s="45">
        <v>8</v>
      </c>
    </row>
    <row r="246" spans="1:11">
      <c r="A246" s="132"/>
      <c r="B246" s="117">
        <v>46097</v>
      </c>
      <c r="C246" s="5">
        <v>0.29166666666666669</v>
      </c>
      <c r="D246" s="5">
        <v>0.64583333333333337</v>
      </c>
      <c r="E246" s="5">
        <v>2.0833333333333332E-2</v>
      </c>
      <c r="F246" s="16"/>
      <c r="G246" s="125" t="s">
        <v>54</v>
      </c>
      <c r="H246" s="45">
        <v>8</v>
      </c>
      <c r="I246" s="89">
        <v>0</v>
      </c>
      <c r="J246" s="89">
        <v>0</v>
      </c>
      <c r="K246" s="45">
        <v>8</v>
      </c>
    </row>
    <row r="247" spans="1:11">
      <c r="A247" s="132"/>
      <c r="B247" s="117">
        <v>46097</v>
      </c>
      <c r="C247" s="5">
        <v>0.29166666666666669</v>
      </c>
      <c r="D247" s="5">
        <v>0.64583333333333337</v>
      </c>
      <c r="E247" s="5">
        <v>2.0833333333333332E-2</v>
      </c>
      <c r="F247" s="16"/>
      <c r="G247" s="125" t="s">
        <v>54</v>
      </c>
      <c r="H247" s="45">
        <v>8</v>
      </c>
      <c r="I247" s="89">
        <v>0</v>
      </c>
      <c r="J247" s="89">
        <v>0</v>
      </c>
      <c r="K247" s="45">
        <v>8</v>
      </c>
    </row>
    <row r="248" spans="1:11">
      <c r="A248" s="132"/>
      <c r="B248" s="117">
        <v>46097</v>
      </c>
      <c r="C248" s="5">
        <v>0.29166666666666669</v>
      </c>
      <c r="D248" s="5">
        <v>0.64583333333333337</v>
      </c>
      <c r="E248" s="5">
        <v>2.0833333333333332E-2</v>
      </c>
      <c r="F248" s="16"/>
      <c r="G248" s="125" t="s">
        <v>54</v>
      </c>
      <c r="H248" s="45">
        <v>8</v>
      </c>
      <c r="I248" s="89">
        <v>0</v>
      </c>
      <c r="J248" s="89">
        <v>0</v>
      </c>
      <c r="K248" s="45">
        <v>8</v>
      </c>
    </row>
    <row r="249" spans="1:11">
      <c r="A249" s="132" t="s">
        <v>94</v>
      </c>
      <c r="B249" s="117">
        <v>46098</v>
      </c>
      <c r="C249" s="5">
        <v>0.375</v>
      </c>
      <c r="D249" s="5">
        <v>0.54166666666666663</v>
      </c>
      <c r="E249" s="5"/>
      <c r="F249" s="16"/>
      <c r="G249" s="125" t="s">
        <v>53</v>
      </c>
      <c r="H249" s="45">
        <v>3.9999999999999991</v>
      </c>
      <c r="I249" s="89">
        <v>0</v>
      </c>
      <c r="J249" s="89">
        <v>0</v>
      </c>
      <c r="K249" s="45">
        <v>3.9999999999999991</v>
      </c>
    </row>
    <row r="250" spans="1:11">
      <c r="A250" s="132"/>
      <c r="B250" s="117">
        <v>46098</v>
      </c>
      <c r="C250" s="5">
        <v>0.29166666666666669</v>
      </c>
      <c r="D250" s="5">
        <v>0.64583333333333337</v>
      </c>
      <c r="E250" s="5">
        <v>2.0833333333333332E-2</v>
      </c>
      <c r="F250" s="16"/>
      <c r="G250" s="125" t="s">
        <v>47</v>
      </c>
      <c r="H250" s="45">
        <v>8</v>
      </c>
      <c r="I250" s="89">
        <v>0</v>
      </c>
      <c r="J250" s="89">
        <v>0</v>
      </c>
      <c r="K250" s="45">
        <v>8</v>
      </c>
    </row>
    <row r="251" spans="1:11">
      <c r="A251" s="132"/>
      <c r="B251" s="117">
        <v>46098</v>
      </c>
      <c r="C251" s="5">
        <v>0.29166666666666669</v>
      </c>
      <c r="D251" s="5">
        <v>0.64583333333333337</v>
      </c>
      <c r="E251" s="5">
        <v>2.0833333333333332E-2</v>
      </c>
      <c r="F251" s="16"/>
      <c r="G251" s="125" t="s">
        <v>48</v>
      </c>
      <c r="H251" s="45">
        <v>8</v>
      </c>
      <c r="I251" s="89">
        <v>0</v>
      </c>
      <c r="J251" s="89">
        <v>0</v>
      </c>
      <c r="K251" s="45">
        <v>8</v>
      </c>
    </row>
    <row r="252" spans="1:11">
      <c r="A252" s="132"/>
      <c r="B252" s="117">
        <v>46098</v>
      </c>
      <c r="C252" s="5">
        <v>0.29166666666666669</v>
      </c>
      <c r="D252" s="5">
        <v>0.64583333333333337</v>
      </c>
      <c r="E252" s="5">
        <v>2.0833333333333332E-2</v>
      </c>
      <c r="F252" s="16"/>
      <c r="G252" s="125" t="s">
        <v>46</v>
      </c>
      <c r="H252" s="45">
        <v>8</v>
      </c>
      <c r="I252" s="89">
        <v>0</v>
      </c>
      <c r="J252" s="89">
        <v>0</v>
      </c>
      <c r="K252" s="45">
        <v>8</v>
      </c>
    </row>
    <row r="253" spans="1:11">
      <c r="A253" s="132"/>
      <c r="B253" s="117">
        <v>46098</v>
      </c>
      <c r="C253" s="5">
        <v>0.29166666666666669</v>
      </c>
      <c r="D253" s="5">
        <v>0.64583333333333337</v>
      </c>
      <c r="E253" s="5">
        <v>2.0833333333333332E-2</v>
      </c>
      <c r="F253" s="16"/>
      <c r="G253" s="125" t="s">
        <v>71</v>
      </c>
      <c r="H253" s="45">
        <v>8</v>
      </c>
      <c r="I253" s="89">
        <v>0</v>
      </c>
      <c r="J253" s="89">
        <v>0</v>
      </c>
      <c r="K253" s="45">
        <v>8</v>
      </c>
    </row>
    <row r="254" spans="1:11">
      <c r="A254" s="132"/>
      <c r="B254" s="117">
        <v>46098</v>
      </c>
      <c r="C254" s="5">
        <v>0.29166666666666669</v>
      </c>
      <c r="D254" s="5">
        <v>0.64583333333333337</v>
      </c>
      <c r="E254" s="5">
        <v>2.0833333333333332E-2</v>
      </c>
      <c r="F254" s="16"/>
      <c r="G254" s="125" t="s">
        <v>95</v>
      </c>
      <c r="H254" s="45">
        <v>8</v>
      </c>
      <c r="I254" s="89">
        <v>0</v>
      </c>
      <c r="J254" s="89">
        <v>0</v>
      </c>
      <c r="K254" s="45">
        <v>8</v>
      </c>
    </row>
    <row r="255" spans="1:11">
      <c r="A255" s="132"/>
      <c r="B255" s="117">
        <v>46098</v>
      </c>
      <c r="C255" s="5">
        <v>0.29166666666666669</v>
      </c>
      <c r="D255" s="5">
        <v>0.64583333333333337</v>
      </c>
      <c r="E255" s="5">
        <v>2.0833333333333332E-2</v>
      </c>
      <c r="F255" s="16"/>
      <c r="G255" s="125" t="s">
        <v>54</v>
      </c>
      <c r="H255" s="45">
        <v>8</v>
      </c>
      <c r="I255" s="89">
        <v>0</v>
      </c>
      <c r="J255" s="89">
        <v>0</v>
      </c>
      <c r="K255" s="45">
        <v>8</v>
      </c>
    </row>
    <row r="256" spans="1:11">
      <c r="A256" s="132"/>
      <c r="B256" s="117">
        <v>46098</v>
      </c>
      <c r="C256" s="5">
        <v>0.29166666666666669</v>
      </c>
      <c r="D256" s="5">
        <v>0.64583333333333337</v>
      </c>
      <c r="E256" s="5">
        <v>2.0833333333333332E-2</v>
      </c>
      <c r="F256" s="16"/>
      <c r="G256" s="125" t="s">
        <v>54</v>
      </c>
      <c r="H256" s="45">
        <v>8</v>
      </c>
      <c r="I256" s="89">
        <v>0</v>
      </c>
      <c r="J256" s="89">
        <v>0</v>
      </c>
      <c r="K256" s="45">
        <v>8</v>
      </c>
    </row>
    <row r="257" spans="1:11">
      <c r="A257" s="132" t="s">
        <v>94</v>
      </c>
      <c r="B257" s="117">
        <v>46099</v>
      </c>
      <c r="C257" s="5">
        <v>0.29166666666666669</v>
      </c>
      <c r="D257" s="5">
        <v>0.66666666666666663</v>
      </c>
      <c r="E257" s="5">
        <v>2.0833333333333332E-2</v>
      </c>
      <c r="F257" s="16"/>
      <c r="G257" s="125" t="s">
        <v>47</v>
      </c>
      <c r="H257" s="45">
        <v>8</v>
      </c>
      <c r="I257" s="89">
        <v>0.5</v>
      </c>
      <c r="J257" s="89">
        <v>0</v>
      </c>
      <c r="K257" s="45">
        <v>8.5</v>
      </c>
    </row>
    <row r="258" spans="1:11">
      <c r="A258" s="132"/>
      <c r="B258" s="117">
        <v>46099</v>
      </c>
      <c r="C258" s="5">
        <v>0.29166666666666669</v>
      </c>
      <c r="D258" s="5">
        <v>0.66666666666666663</v>
      </c>
      <c r="E258" s="5">
        <v>2.0833333333333332E-2</v>
      </c>
      <c r="F258" s="16"/>
      <c r="G258" s="125" t="s">
        <v>48</v>
      </c>
      <c r="H258" s="45">
        <v>8</v>
      </c>
      <c r="I258" s="89">
        <v>0.5</v>
      </c>
      <c r="J258" s="89">
        <v>0</v>
      </c>
      <c r="K258" s="45">
        <v>8.5</v>
      </c>
    </row>
    <row r="259" spans="1:11">
      <c r="A259" s="132"/>
      <c r="B259" s="117">
        <v>46099</v>
      </c>
      <c r="C259" s="5">
        <v>0.29166666666666669</v>
      </c>
      <c r="D259" s="5">
        <v>0.66666666666666663</v>
      </c>
      <c r="E259" s="5">
        <v>2.0833333333333332E-2</v>
      </c>
      <c r="F259" s="16"/>
      <c r="G259" s="125" t="s">
        <v>46</v>
      </c>
      <c r="H259" s="45">
        <v>8</v>
      </c>
      <c r="I259" s="89">
        <v>0.5</v>
      </c>
      <c r="J259" s="89">
        <v>0</v>
      </c>
      <c r="K259" s="45">
        <v>8.5</v>
      </c>
    </row>
    <row r="260" spans="1:11">
      <c r="A260" s="132"/>
      <c r="B260" s="117">
        <v>46099</v>
      </c>
      <c r="C260" s="5">
        <v>0.29166666666666669</v>
      </c>
      <c r="D260" s="5">
        <v>0.66666666666666663</v>
      </c>
      <c r="E260" s="5">
        <v>2.0833333333333332E-2</v>
      </c>
      <c r="F260" s="16"/>
      <c r="G260" s="125" t="s">
        <v>71</v>
      </c>
      <c r="H260" s="45">
        <v>8</v>
      </c>
      <c r="I260" s="89">
        <v>0.5</v>
      </c>
      <c r="J260" s="89">
        <v>0</v>
      </c>
      <c r="K260" s="45">
        <v>8.5</v>
      </c>
    </row>
    <row r="261" spans="1:11">
      <c r="A261" s="132"/>
      <c r="B261" s="117">
        <v>46099</v>
      </c>
      <c r="C261" s="5">
        <v>0.29166666666666669</v>
      </c>
      <c r="D261" s="5">
        <v>0.66666666666666663</v>
      </c>
      <c r="E261" s="5">
        <v>2.0833333333333332E-2</v>
      </c>
      <c r="F261" s="16"/>
      <c r="G261" s="125" t="s">
        <v>95</v>
      </c>
      <c r="H261" s="45">
        <v>8</v>
      </c>
      <c r="I261" s="89">
        <v>0.5</v>
      </c>
      <c r="J261" s="89">
        <v>0</v>
      </c>
      <c r="K261" s="45">
        <v>8.5</v>
      </c>
    </row>
    <row r="262" spans="1:11">
      <c r="A262" s="132"/>
      <c r="B262" s="117">
        <v>46099</v>
      </c>
      <c r="C262" s="5">
        <v>0.29166666666666669</v>
      </c>
      <c r="D262" s="5">
        <v>0.66666666666666663</v>
      </c>
      <c r="E262" s="5">
        <v>2.0833333333333332E-2</v>
      </c>
      <c r="F262" s="16"/>
      <c r="G262" s="125" t="s">
        <v>96</v>
      </c>
      <c r="H262" s="45">
        <v>8</v>
      </c>
      <c r="I262" s="89">
        <v>0.5</v>
      </c>
      <c r="J262" s="89">
        <v>0</v>
      </c>
      <c r="K262" s="45">
        <v>8.5</v>
      </c>
    </row>
    <row r="263" spans="1:11">
      <c r="A263" s="132" t="s">
        <v>97</v>
      </c>
      <c r="B263" s="117">
        <v>46100</v>
      </c>
      <c r="C263" s="5">
        <v>0.29166666666666669</v>
      </c>
      <c r="D263" s="5">
        <v>0.58333333333333337</v>
      </c>
      <c r="E263" s="5">
        <v>2.0833333333333332E-2</v>
      </c>
      <c r="F263" s="16"/>
      <c r="G263" s="125" t="s">
        <v>47</v>
      </c>
      <c r="H263" s="45">
        <v>6.5000000000000009</v>
      </c>
      <c r="I263" s="89">
        <v>0</v>
      </c>
      <c r="J263" s="89">
        <v>0</v>
      </c>
      <c r="K263" s="45">
        <v>6.5000000000000009</v>
      </c>
    </row>
    <row r="264" spans="1:11">
      <c r="A264" s="132"/>
      <c r="B264" s="117">
        <v>46100</v>
      </c>
      <c r="C264" s="5">
        <v>0.29166666666666669</v>
      </c>
      <c r="D264" s="5">
        <v>0.58333333333333337</v>
      </c>
      <c r="E264" s="5">
        <v>2.0833333333333332E-2</v>
      </c>
      <c r="F264" s="16"/>
      <c r="G264" s="125" t="s">
        <v>48</v>
      </c>
      <c r="H264" s="45">
        <v>6.5000000000000009</v>
      </c>
      <c r="I264" s="89">
        <v>0</v>
      </c>
      <c r="J264" s="89">
        <v>0</v>
      </c>
      <c r="K264" s="45">
        <v>6.5000000000000009</v>
      </c>
    </row>
    <row r="265" spans="1:11">
      <c r="A265" s="132"/>
      <c r="B265" s="117">
        <v>46100</v>
      </c>
      <c r="C265" s="5">
        <v>0.29166666666666669</v>
      </c>
      <c r="D265" s="5">
        <v>0.58333333333333337</v>
      </c>
      <c r="E265" s="5">
        <v>2.0833333333333332E-2</v>
      </c>
      <c r="F265" s="16"/>
      <c r="G265" s="125" t="s">
        <v>46</v>
      </c>
      <c r="H265" s="45">
        <v>6.5000000000000009</v>
      </c>
      <c r="I265" s="89">
        <v>0</v>
      </c>
      <c r="J265" s="89">
        <v>0</v>
      </c>
      <c r="K265" s="45">
        <v>6.5000000000000009</v>
      </c>
    </row>
    <row r="266" spans="1:11">
      <c r="A266" s="132"/>
      <c r="B266" s="117">
        <v>46100</v>
      </c>
      <c r="C266" s="5">
        <v>0.29166666666666669</v>
      </c>
      <c r="D266" s="5">
        <v>0.58333333333333337</v>
      </c>
      <c r="E266" s="5">
        <v>2.0833333333333332E-2</v>
      </c>
      <c r="F266" s="16"/>
      <c r="G266" s="125" t="s">
        <v>71</v>
      </c>
      <c r="H266" s="45">
        <v>6.5000000000000009</v>
      </c>
      <c r="I266" s="89">
        <v>0</v>
      </c>
      <c r="J266" s="89">
        <v>0</v>
      </c>
      <c r="K266" s="45">
        <v>6.5000000000000009</v>
      </c>
    </row>
    <row r="267" spans="1:11">
      <c r="A267" s="132"/>
      <c r="B267" s="117">
        <v>46100</v>
      </c>
      <c r="C267" s="5">
        <v>0.29166666666666669</v>
      </c>
      <c r="D267" s="5">
        <v>0.58333333333333337</v>
      </c>
      <c r="E267" s="5">
        <v>2.0833333333333332E-2</v>
      </c>
      <c r="F267" s="16"/>
      <c r="G267" s="125" t="s">
        <v>95</v>
      </c>
      <c r="H267" s="45">
        <v>6.5000000000000009</v>
      </c>
      <c r="I267" s="89">
        <v>0</v>
      </c>
      <c r="J267" s="89">
        <v>0</v>
      </c>
      <c r="K267" s="45">
        <v>6.5000000000000009</v>
      </c>
    </row>
    <row r="268" spans="1:11">
      <c r="A268" s="132"/>
      <c r="B268" s="117">
        <v>46100</v>
      </c>
      <c r="C268" s="5">
        <v>0.29166666666666669</v>
      </c>
      <c r="D268" s="5">
        <v>0.58333333333333337</v>
      </c>
      <c r="E268" s="5">
        <v>2.0833333333333332E-2</v>
      </c>
      <c r="F268" s="16"/>
      <c r="G268" s="125" t="s">
        <v>96</v>
      </c>
      <c r="H268" s="45">
        <v>6.5000000000000009</v>
      </c>
      <c r="I268" s="89">
        <v>0</v>
      </c>
      <c r="J268" s="89">
        <v>0</v>
      </c>
      <c r="K268" s="45">
        <v>6.5000000000000009</v>
      </c>
    </row>
    <row r="269" spans="1:11">
      <c r="A269" s="132" t="s">
        <v>100</v>
      </c>
      <c r="B269" s="117">
        <v>46104</v>
      </c>
      <c r="C269" s="5">
        <v>0.29166666666666669</v>
      </c>
      <c r="D269" s="5">
        <v>0.64583333333333337</v>
      </c>
      <c r="E269" s="5">
        <v>2.0833333333333332E-2</v>
      </c>
      <c r="F269" s="16"/>
      <c r="G269" s="125" t="s">
        <v>47</v>
      </c>
      <c r="H269" s="45">
        <v>8</v>
      </c>
      <c r="I269" s="89">
        <v>0</v>
      </c>
      <c r="J269" s="89">
        <v>0</v>
      </c>
      <c r="K269" s="45">
        <v>8</v>
      </c>
    </row>
    <row r="270" spans="1:11">
      <c r="A270" s="132"/>
      <c r="B270" s="117">
        <v>46104</v>
      </c>
      <c r="C270" s="5">
        <v>0.29166666666666669</v>
      </c>
      <c r="D270" s="5">
        <v>0.64583333333333337</v>
      </c>
      <c r="E270" s="5">
        <v>2.0833333333333332E-2</v>
      </c>
      <c r="F270" s="16"/>
      <c r="G270" s="125" t="s">
        <v>48</v>
      </c>
      <c r="H270" s="45">
        <v>8</v>
      </c>
      <c r="I270" s="89">
        <v>0</v>
      </c>
      <c r="J270" s="89">
        <v>0</v>
      </c>
      <c r="K270" s="45">
        <v>8</v>
      </c>
    </row>
    <row r="271" spans="1:11">
      <c r="A271" s="132"/>
      <c r="B271" s="117">
        <v>46104</v>
      </c>
      <c r="C271" s="5">
        <v>0.29166666666666669</v>
      </c>
      <c r="D271" s="5">
        <v>0.64583333333333337</v>
      </c>
      <c r="E271" s="5">
        <v>2.0833333333333332E-2</v>
      </c>
      <c r="F271" s="16"/>
      <c r="G271" s="125" t="s">
        <v>46</v>
      </c>
      <c r="H271" s="45">
        <v>8</v>
      </c>
      <c r="I271" s="89">
        <v>0</v>
      </c>
      <c r="J271" s="89">
        <v>0</v>
      </c>
      <c r="K271" s="45">
        <v>8</v>
      </c>
    </row>
    <row r="272" spans="1:11">
      <c r="A272" s="132"/>
      <c r="B272" s="117">
        <v>46104</v>
      </c>
      <c r="C272" s="5">
        <v>0.29166666666666669</v>
      </c>
      <c r="D272" s="5">
        <v>0.64583333333333337</v>
      </c>
      <c r="E272" s="5">
        <v>2.0833333333333332E-2</v>
      </c>
      <c r="F272" s="16"/>
      <c r="G272" s="125" t="s">
        <v>71</v>
      </c>
      <c r="H272" s="45">
        <v>8</v>
      </c>
      <c r="I272" s="89">
        <v>0</v>
      </c>
      <c r="J272" s="89">
        <v>0</v>
      </c>
      <c r="K272" s="45">
        <v>8</v>
      </c>
    </row>
    <row r="273" spans="1:11">
      <c r="A273" s="132"/>
      <c r="B273" s="117">
        <v>46104</v>
      </c>
      <c r="C273" s="5">
        <v>0.29166666666666669</v>
      </c>
      <c r="D273" s="5">
        <v>0.64583333333333337</v>
      </c>
      <c r="E273" s="5">
        <v>2.0833333333333332E-2</v>
      </c>
      <c r="F273" s="16"/>
      <c r="G273" s="125" t="s">
        <v>96</v>
      </c>
      <c r="H273" s="45">
        <v>8</v>
      </c>
      <c r="I273" s="89">
        <v>0</v>
      </c>
      <c r="J273" s="89">
        <v>0</v>
      </c>
      <c r="K273" s="45">
        <v>8</v>
      </c>
    </row>
    <row r="274" spans="1:11">
      <c r="A274" s="132" t="s">
        <v>100</v>
      </c>
      <c r="B274" s="117">
        <v>46105</v>
      </c>
      <c r="C274" s="5">
        <v>0.29166666666666669</v>
      </c>
      <c r="D274" s="5">
        <v>0.75</v>
      </c>
      <c r="E274" s="5">
        <v>2.0833333333333332E-2</v>
      </c>
      <c r="F274" s="16"/>
      <c r="G274" s="125" t="s">
        <v>47</v>
      </c>
      <c r="H274" s="45">
        <v>8</v>
      </c>
      <c r="I274" s="89">
        <v>2</v>
      </c>
      <c r="J274" s="89">
        <v>0.5</v>
      </c>
      <c r="K274" s="45">
        <v>10.5</v>
      </c>
    </row>
    <row r="275" spans="1:11">
      <c r="A275" s="132"/>
      <c r="B275" s="117">
        <v>46105</v>
      </c>
      <c r="C275" s="5">
        <v>0.29166666666666669</v>
      </c>
      <c r="D275" s="5">
        <v>0.75</v>
      </c>
      <c r="E275" s="5">
        <v>2.0833333333333332E-2</v>
      </c>
      <c r="F275" s="16"/>
      <c r="G275" s="125" t="s">
        <v>48</v>
      </c>
      <c r="H275" s="45">
        <v>8</v>
      </c>
      <c r="I275" s="89">
        <v>2</v>
      </c>
      <c r="J275" s="89">
        <v>0.5</v>
      </c>
      <c r="K275" s="45">
        <v>10.5</v>
      </c>
    </row>
    <row r="276" spans="1:11">
      <c r="A276" s="132"/>
      <c r="B276" s="117">
        <v>46105</v>
      </c>
      <c r="C276" s="5">
        <v>0.29166666666666669</v>
      </c>
      <c r="D276" s="5">
        <v>0.64583333333333337</v>
      </c>
      <c r="E276" s="5">
        <v>2.0833333333333332E-2</v>
      </c>
      <c r="F276" s="16"/>
      <c r="G276" s="125" t="s">
        <v>46</v>
      </c>
      <c r="H276" s="45">
        <v>8</v>
      </c>
      <c r="I276" s="89">
        <v>0</v>
      </c>
      <c r="J276" s="89">
        <v>0</v>
      </c>
      <c r="K276" s="45">
        <v>8</v>
      </c>
    </row>
    <row r="277" spans="1:11">
      <c r="A277" s="132"/>
      <c r="B277" s="117">
        <v>46105</v>
      </c>
      <c r="C277" s="5">
        <v>0.29166666666666669</v>
      </c>
      <c r="D277" s="5">
        <v>0.64583333333333337</v>
      </c>
      <c r="E277" s="5">
        <v>2.0833333333333332E-2</v>
      </c>
      <c r="F277" s="16"/>
      <c r="G277" s="125" t="s">
        <v>71</v>
      </c>
      <c r="H277" s="45">
        <v>8</v>
      </c>
      <c r="I277" s="89">
        <v>0</v>
      </c>
      <c r="J277" s="89">
        <v>0</v>
      </c>
      <c r="K277" s="45">
        <v>8</v>
      </c>
    </row>
    <row r="278" spans="1:11">
      <c r="A278" s="132"/>
      <c r="B278" s="117">
        <v>46105</v>
      </c>
      <c r="C278" s="5">
        <v>0.29166666666666669</v>
      </c>
      <c r="D278" s="5">
        <v>0.75</v>
      </c>
      <c r="E278" s="5">
        <v>2.0833333333333332E-2</v>
      </c>
      <c r="F278" s="16"/>
      <c r="G278" s="125" t="s">
        <v>96</v>
      </c>
      <c r="H278" s="45">
        <v>8</v>
      </c>
      <c r="I278" s="89">
        <v>2</v>
      </c>
      <c r="J278" s="89">
        <v>0.5</v>
      </c>
      <c r="K278" s="45">
        <v>10.5</v>
      </c>
    </row>
    <row r="279" spans="1:11">
      <c r="A279" s="132"/>
      <c r="B279" s="117">
        <v>46105</v>
      </c>
      <c r="C279" s="5">
        <v>0.29166666666666669</v>
      </c>
      <c r="D279" s="5">
        <v>0.75</v>
      </c>
      <c r="E279" s="5">
        <v>2.0833333333333332E-2</v>
      </c>
      <c r="F279" s="16"/>
      <c r="G279" s="125" t="s">
        <v>95</v>
      </c>
      <c r="H279" s="45">
        <v>8</v>
      </c>
      <c r="I279" s="89">
        <v>2</v>
      </c>
      <c r="J279" s="89">
        <v>0.5</v>
      </c>
      <c r="K279" s="45">
        <v>10.5</v>
      </c>
    </row>
    <row r="280" spans="1:11">
      <c r="A280" s="132" t="s">
        <v>100</v>
      </c>
      <c r="B280" s="117">
        <v>46106</v>
      </c>
      <c r="C280" s="5">
        <v>0.29166666666666669</v>
      </c>
      <c r="D280" s="5">
        <v>0.70833333333333337</v>
      </c>
      <c r="E280" s="5">
        <v>2.0833333333333332E-2</v>
      </c>
      <c r="F280" s="16"/>
      <c r="G280" s="125" t="s">
        <v>47</v>
      </c>
      <c r="H280" s="45">
        <v>8</v>
      </c>
      <c r="I280" s="89">
        <v>1.5</v>
      </c>
      <c r="J280" s="89">
        <v>0</v>
      </c>
      <c r="K280" s="45">
        <v>9.5</v>
      </c>
    </row>
    <row r="281" spans="1:11">
      <c r="A281" s="132"/>
      <c r="B281" s="117">
        <v>46106</v>
      </c>
      <c r="C281" s="5">
        <v>0.29166666666666669</v>
      </c>
      <c r="D281" s="5">
        <v>0.70833333333333337</v>
      </c>
      <c r="E281" s="5">
        <v>2.0833333333333332E-2</v>
      </c>
      <c r="F281" s="16"/>
      <c r="G281" s="125" t="s">
        <v>48</v>
      </c>
      <c r="H281" s="45">
        <v>8</v>
      </c>
      <c r="I281" s="89">
        <v>1.5</v>
      </c>
      <c r="J281" s="89">
        <v>0</v>
      </c>
      <c r="K281" s="45">
        <v>9.5</v>
      </c>
    </row>
    <row r="282" spans="1:11">
      <c r="A282" s="132"/>
      <c r="B282" s="117">
        <v>46106</v>
      </c>
      <c r="C282" s="5">
        <v>0.29166666666666669</v>
      </c>
      <c r="D282" s="5">
        <v>0.70833333333333337</v>
      </c>
      <c r="E282" s="5">
        <v>2.0833333333333332E-2</v>
      </c>
      <c r="F282" s="16"/>
      <c r="G282" s="125" t="s">
        <v>46</v>
      </c>
      <c r="H282" s="45">
        <v>8</v>
      </c>
      <c r="I282" s="89">
        <v>1.5</v>
      </c>
      <c r="J282" s="89">
        <v>0</v>
      </c>
      <c r="K282" s="45">
        <v>9.5</v>
      </c>
    </row>
    <row r="283" spans="1:11">
      <c r="A283" s="132"/>
      <c r="B283" s="117">
        <v>46106</v>
      </c>
      <c r="C283" s="5">
        <v>0.29166666666666669</v>
      </c>
      <c r="D283" s="5">
        <v>0.70833333333333337</v>
      </c>
      <c r="E283" s="5">
        <v>2.0833333333333332E-2</v>
      </c>
      <c r="F283" s="16"/>
      <c r="G283" s="125" t="s">
        <v>71</v>
      </c>
      <c r="H283" s="45">
        <v>8</v>
      </c>
      <c r="I283" s="89">
        <v>1.5</v>
      </c>
      <c r="J283" s="89">
        <v>0</v>
      </c>
      <c r="K283" s="45">
        <v>9.5</v>
      </c>
    </row>
    <row r="284" spans="1:11">
      <c r="A284" s="132"/>
      <c r="B284" s="117">
        <v>46106</v>
      </c>
      <c r="C284" s="5">
        <v>0.29166666666666669</v>
      </c>
      <c r="D284" s="5">
        <v>0.70833333333333337</v>
      </c>
      <c r="E284" s="5">
        <v>2.0833333333333332E-2</v>
      </c>
      <c r="F284" s="16"/>
      <c r="G284" s="125" t="s">
        <v>95</v>
      </c>
      <c r="H284" s="45">
        <v>8</v>
      </c>
      <c r="I284" s="89">
        <v>1.5</v>
      </c>
      <c r="J284" s="89">
        <v>0</v>
      </c>
      <c r="K284" s="45">
        <v>9.5</v>
      </c>
    </row>
    <row r="285" spans="1:11">
      <c r="A285" s="132"/>
      <c r="B285" s="117">
        <v>46106</v>
      </c>
      <c r="C285" s="5">
        <v>0.29166666666666669</v>
      </c>
      <c r="D285" s="5">
        <v>0.45833333333333331</v>
      </c>
      <c r="E285" s="5"/>
      <c r="F285" s="16"/>
      <c r="G285" s="125" t="s">
        <v>53</v>
      </c>
      <c r="H285" s="45">
        <v>3.9999999999999991</v>
      </c>
      <c r="I285" s="89">
        <v>0</v>
      </c>
      <c r="J285" s="89">
        <v>0</v>
      </c>
      <c r="K285" s="45">
        <v>3.9999999999999991</v>
      </c>
    </row>
    <row r="286" spans="1:11">
      <c r="A286" s="132" t="s">
        <v>101</v>
      </c>
      <c r="B286" s="117">
        <v>46107</v>
      </c>
      <c r="C286" s="5">
        <v>0.29166666666666669</v>
      </c>
      <c r="D286" s="5">
        <v>0.66666666666666663</v>
      </c>
      <c r="E286" s="5"/>
      <c r="F286" s="16"/>
      <c r="G286" s="125" t="s">
        <v>47</v>
      </c>
      <c r="H286" s="45">
        <v>8</v>
      </c>
      <c r="I286" s="89">
        <v>0.99999999999999822</v>
      </c>
      <c r="J286" s="89">
        <v>0</v>
      </c>
      <c r="K286" s="45">
        <v>8.9999999999999982</v>
      </c>
    </row>
    <row r="287" spans="1:11">
      <c r="A287" s="132"/>
      <c r="B287" s="117">
        <v>46107</v>
      </c>
      <c r="C287" s="5">
        <v>0.29166666666666669</v>
      </c>
      <c r="D287" s="5">
        <v>0.66666666666666663</v>
      </c>
      <c r="E287" s="5"/>
      <c r="F287" s="16"/>
      <c r="G287" s="125" t="s">
        <v>95</v>
      </c>
      <c r="H287" s="45">
        <v>8</v>
      </c>
      <c r="I287" s="89">
        <v>0.99999999999999822</v>
      </c>
      <c r="J287" s="89">
        <v>0</v>
      </c>
      <c r="K287" s="45">
        <v>8.9999999999999982</v>
      </c>
    </row>
    <row r="288" spans="1:11">
      <c r="A288" s="132"/>
      <c r="B288" s="117">
        <v>46107</v>
      </c>
      <c r="C288" s="5">
        <v>0.29166666666666669</v>
      </c>
      <c r="D288" s="5">
        <v>0.66666666666666663</v>
      </c>
      <c r="E288" s="5"/>
      <c r="F288" s="16"/>
      <c r="G288" s="125" t="s">
        <v>46</v>
      </c>
      <c r="H288" s="45">
        <v>8</v>
      </c>
      <c r="I288" s="89">
        <v>0.99999999999999822</v>
      </c>
      <c r="J288" s="89">
        <v>0</v>
      </c>
      <c r="K288" s="45">
        <v>8.9999999999999982</v>
      </c>
    </row>
    <row r="289" spans="1:11">
      <c r="A289" s="132"/>
      <c r="B289" s="117">
        <v>46107</v>
      </c>
      <c r="C289" s="5">
        <v>0.375</v>
      </c>
      <c r="D289" s="5">
        <v>0.66666666666666663</v>
      </c>
      <c r="E289" s="5"/>
      <c r="F289" s="16"/>
      <c r="G289" s="125" t="s">
        <v>53</v>
      </c>
      <c r="H289" s="45">
        <v>6.9999999999999991</v>
      </c>
      <c r="I289" s="89">
        <v>0</v>
      </c>
      <c r="J289" s="89">
        <v>0</v>
      </c>
      <c r="K289" s="45">
        <v>6.9999999999999991</v>
      </c>
    </row>
    <row r="290" spans="1:11">
      <c r="A290" s="132"/>
      <c r="B290" s="117">
        <v>46107</v>
      </c>
      <c r="C290" s="5">
        <v>0.33333333333333331</v>
      </c>
      <c r="D290" s="5">
        <v>0.66666666666666663</v>
      </c>
      <c r="E290" s="5"/>
      <c r="F290" s="16"/>
      <c r="G290" s="125" t="s">
        <v>63</v>
      </c>
      <c r="H290" s="45">
        <v>8</v>
      </c>
      <c r="I290" s="89">
        <v>0</v>
      </c>
      <c r="J290" s="89">
        <v>0</v>
      </c>
      <c r="K290" s="45">
        <v>8</v>
      </c>
    </row>
    <row r="291" spans="1:11">
      <c r="A291" s="132"/>
      <c r="B291" s="117">
        <v>46107</v>
      </c>
      <c r="C291" s="5">
        <v>0.33333333333333331</v>
      </c>
      <c r="D291" s="5">
        <v>0.66666666666666663</v>
      </c>
      <c r="E291" s="5"/>
      <c r="F291" s="16"/>
      <c r="G291" s="125" t="s">
        <v>63</v>
      </c>
      <c r="H291" s="45">
        <v>8</v>
      </c>
      <c r="I291" s="89">
        <v>0</v>
      </c>
      <c r="J291" s="89">
        <v>0</v>
      </c>
      <c r="K291" s="45">
        <v>8</v>
      </c>
    </row>
    <row r="292" spans="1:11">
      <c r="A292" s="132"/>
      <c r="B292" s="117">
        <v>46107</v>
      </c>
      <c r="C292" s="5">
        <v>0.33333333333333331</v>
      </c>
      <c r="D292" s="5">
        <v>0.66666666666666663</v>
      </c>
      <c r="E292" s="5"/>
      <c r="F292" s="16"/>
      <c r="G292" s="125" t="s">
        <v>63</v>
      </c>
      <c r="H292" s="45">
        <v>8</v>
      </c>
      <c r="I292" s="89">
        <v>0</v>
      </c>
      <c r="J292" s="89">
        <v>0</v>
      </c>
      <c r="K292" s="45">
        <v>8</v>
      </c>
    </row>
    <row r="293" spans="1:11">
      <c r="A293" s="132"/>
      <c r="B293" s="117">
        <v>46107</v>
      </c>
      <c r="C293" s="5">
        <v>0.33333333333333331</v>
      </c>
      <c r="D293" s="5">
        <v>0.66666666666666663</v>
      </c>
      <c r="E293" s="5"/>
      <c r="F293" s="16"/>
      <c r="G293" s="125" t="s">
        <v>63</v>
      </c>
      <c r="H293" s="45">
        <v>8</v>
      </c>
      <c r="I293" s="89">
        <v>0</v>
      </c>
      <c r="J293" s="89">
        <v>0</v>
      </c>
      <c r="K293" s="45">
        <v>8</v>
      </c>
    </row>
    <row r="294" spans="1:11">
      <c r="A294" s="132" t="s">
        <v>101</v>
      </c>
      <c r="B294" s="117">
        <v>46108</v>
      </c>
      <c r="C294" s="5">
        <v>0.29166666666666669</v>
      </c>
      <c r="D294" s="5">
        <v>0.5</v>
      </c>
      <c r="E294" s="5"/>
      <c r="F294" s="16"/>
      <c r="G294" s="125" t="s">
        <v>47</v>
      </c>
      <c r="H294" s="45">
        <v>5</v>
      </c>
      <c r="I294" s="89">
        <v>0</v>
      </c>
      <c r="J294" s="89">
        <v>0</v>
      </c>
      <c r="K294" s="45">
        <v>5</v>
      </c>
    </row>
    <row r="295" spans="1:11">
      <c r="A295" s="132"/>
      <c r="B295" s="117">
        <v>46108</v>
      </c>
      <c r="C295" s="5">
        <v>0.29166666666666669</v>
      </c>
      <c r="D295" s="5">
        <v>0.5</v>
      </c>
      <c r="E295" s="5"/>
      <c r="F295" s="16"/>
      <c r="G295" s="125" t="s">
        <v>95</v>
      </c>
      <c r="H295" s="45">
        <v>5</v>
      </c>
      <c r="I295" s="89">
        <v>0</v>
      </c>
      <c r="J295" s="89">
        <v>0</v>
      </c>
      <c r="K295" s="45">
        <v>5</v>
      </c>
    </row>
    <row r="296" spans="1:11">
      <c r="A296" s="132"/>
      <c r="B296" s="117">
        <v>46108</v>
      </c>
      <c r="C296" s="5">
        <v>0.29166666666666669</v>
      </c>
      <c r="D296" s="5">
        <v>0.5</v>
      </c>
      <c r="E296" s="5"/>
      <c r="F296" s="16"/>
      <c r="G296" s="125" t="s">
        <v>46</v>
      </c>
      <c r="H296" s="45">
        <v>5</v>
      </c>
      <c r="I296" s="89">
        <v>0</v>
      </c>
      <c r="J296" s="89">
        <v>0</v>
      </c>
      <c r="K296" s="45">
        <v>5</v>
      </c>
    </row>
    <row r="297" spans="1:11">
      <c r="A297" s="132"/>
      <c r="B297" s="117">
        <v>46108</v>
      </c>
      <c r="C297" s="5">
        <v>0.29166666666666669</v>
      </c>
      <c r="D297" s="5">
        <v>0.5</v>
      </c>
      <c r="E297" s="5"/>
      <c r="F297" s="16"/>
      <c r="G297" s="125" t="s">
        <v>71</v>
      </c>
      <c r="H297" s="45">
        <v>5</v>
      </c>
      <c r="I297" s="89">
        <v>0</v>
      </c>
      <c r="J297" s="89">
        <v>0</v>
      </c>
      <c r="K297" s="45">
        <v>5</v>
      </c>
    </row>
    <row r="298" spans="1:11">
      <c r="A298" s="133"/>
      <c r="B298" s="126">
        <v>46111</v>
      </c>
      <c r="C298" s="35">
        <v>0.29166666666666669</v>
      </c>
      <c r="D298" s="35">
        <v>0.75</v>
      </c>
      <c r="E298" s="35"/>
      <c r="F298" s="130"/>
      <c r="G298" s="129" t="s">
        <v>47</v>
      </c>
      <c r="H298" s="37">
        <v>8</v>
      </c>
      <c r="I298" s="127">
        <v>2</v>
      </c>
      <c r="J298" s="127">
        <v>1</v>
      </c>
      <c r="K298" s="37">
        <v>11</v>
      </c>
    </row>
    <row r="299" spans="1:11">
      <c r="A299" s="133"/>
      <c r="B299" s="126">
        <v>46111</v>
      </c>
      <c r="C299" s="35">
        <v>0.29166666666666669</v>
      </c>
      <c r="D299" s="35">
        <v>0.75</v>
      </c>
      <c r="E299" s="35"/>
      <c r="F299" s="130"/>
      <c r="G299" s="129" t="s">
        <v>95</v>
      </c>
      <c r="H299" s="37">
        <v>8</v>
      </c>
      <c r="I299" s="127">
        <v>2</v>
      </c>
      <c r="J299" s="127">
        <v>1</v>
      </c>
      <c r="K299" s="37">
        <v>11</v>
      </c>
    </row>
    <row r="300" spans="1:11">
      <c r="A300" s="133"/>
      <c r="B300" s="126">
        <v>46111</v>
      </c>
      <c r="C300" s="35">
        <v>0.375</v>
      </c>
      <c r="D300" s="35">
        <v>0.66666666666666663</v>
      </c>
      <c r="E300" s="35"/>
      <c r="F300" s="130"/>
      <c r="G300" s="129" t="s">
        <v>53</v>
      </c>
      <c r="H300" s="37">
        <v>6.9999999999999991</v>
      </c>
      <c r="I300" s="127">
        <v>0</v>
      </c>
      <c r="J300" s="127">
        <v>0</v>
      </c>
      <c r="K300" s="37">
        <v>6.9999999999999991</v>
      </c>
    </row>
    <row r="301" spans="1:11">
      <c r="A301" s="133"/>
      <c r="B301" s="126">
        <v>46111</v>
      </c>
      <c r="C301" s="35">
        <v>0.29166666666666669</v>
      </c>
      <c r="D301" s="35">
        <v>0.75</v>
      </c>
      <c r="E301" s="35"/>
      <c r="F301" s="130"/>
      <c r="G301" s="129" t="s">
        <v>45</v>
      </c>
      <c r="H301" s="37">
        <v>8</v>
      </c>
      <c r="I301" s="127">
        <v>2</v>
      </c>
      <c r="J301" s="127">
        <v>1</v>
      </c>
      <c r="K301" s="37">
        <v>11</v>
      </c>
    </row>
    <row r="302" spans="1:11">
      <c r="A302" s="133"/>
      <c r="B302" s="126">
        <v>46111</v>
      </c>
      <c r="C302" s="35">
        <v>0.29166666666666669</v>
      </c>
      <c r="D302" s="35">
        <v>0.75</v>
      </c>
      <c r="E302" s="35"/>
      <c r="F302" s="130"/>
      <c r="G302" s="129" t="s">
        <v>63</v>
      </c>
      <c r="H302" s="37">
        <v>8</v>
      </c>
      <c r="I302" s="127">
        <v>2</v>
      </c>
      <c r="J302" s="127">
        <v>1</v>
      </c>
      <c r="K302" s="37">
        <v>11</v>
      </c>
    </row>
    <row r="303" spans="1:11">
      <c r="A303" s="133"/>
      <c r="B303" s="126">
        <v>46111</v>
      </c>
      <c r="C303" s="35">
        <v>0.29166666666666669</v>
      </c>
      <c r="D303" s="35">
        <v>0.75</v>
      </c>
      <c r="E303" s="35"/>
      <c r="F303" s="130"/>
      <c r="G303" s="129" t="s">
        <v>63</v>
      </c>
      <c r="H303" s="37">
        <v>8</v>
      </c>
      <c r="I303" s="127">
        <v>2</v>
      </c>
      <c r="J303" s="127">
        <v>1</v>
      </c>
      <c r="K303" s="37">
        <v>11</v>
      </c>
    </row>
    <row r="304" spans="1:11">
      <c r="A304" s="133"/>
      <c r="B304" s="126">
        <v>46111</v>
      </c>
      <c r="C304" s="35">
        <v>0.29166666666666669</v>
      </c>
      <c r="D304" s="35">
        <v>0.75</v>
      </c>
      <c r="E304" s="35"/>
      <c r="F304" s="130"/>
      <c r="G304" s="129" t="s">
        <v>63</v>
      </c>
      <c r="H304" s="37">
        <v>8</v>
      </c>
      <c r="I304" s="127">
        <v>2</v>
      </c>
      <c r="J304" s="127">
        <v>1</v>
      </c>
      <c r="K304" s="37">
        <v>11</v>
      </c>
    </row>
    <row r="305" spans="1:11">
      <c r="A305" s="133"/>
      <c r="B305" s="126">
        <v>46111</v>
      </c>
      <c r="C305" s="35">
        <v>0.29166666666666669</v>
      </c>
      <c r="D305" s="35">
        <v>0.75</v>
      </c>
      <c r="E305" s="35"/>
      <c r="F305" s="130"/>
      <c r="G305" s="129" t="s">
        <v>63</v>
      </c>
      <c r="H305" s="37">
        <v>8</v>
      </c>
      <c r="I305" s="127">
        <v>2</v>
      </c>
      <c r="J305" s="127">
        <v>1</v>
      </c>
      <c r="K305" s="37">
        <v>11</v>
      </c>
    </row>
    <row r="306" spans="1:11">
      <c r="A306" s="133"/>
      <c r="B306" s="126">
        <v>46111</v>
      </c>
      <c r="C306" s="35">
        <v>0.29166666666666669</v>
      </c>
      <c r="D306" s="35">
        <v>0.75</v>
      </c>
      <c r="E306" s="35"/>
      <c r="F306" s="130"/>
      <c r="G306" s="129" t="s">
        <v>63</v>
      </c>
      <c r="H306" s="37">
        <v>8</v>
      </c>
      <c r="I306" s="127">
        <v>2</v>
      </c>
      <c r="J306" s="127">
        <v>1</v>
      </c>
      <c r="K306" s="37">
        <v>11</v>
      </c>
    </row>
    <row r="307" spans="1:11">
      <c r="A307" s="133"/>
      <c r="B307" s="126">
        <v>46111</v>
      </c>
      <c r="C307" s="35">
        <v>0.29166666666666669</v>
      </c>
      <c r="D307" s="35">
        <v>0.75</v>
      </c>
      <c r="E307" s="35"/>
      <c r="F307" s="130"/>
      <c r="G307" s="129" t="s">
        <v>63</v>
      </c>
      <c r="H307" s="37">
        <v>8</v>
      </c>
      <c r="I307" s="127">
        <v>2</v>
      </c>
      <c r="J307" s="127">
        <v>1</v>
      </c>
      <c r="K307" s="37">
        <v>11</v>
      </c>
    </row>
    <row r="308" spans="1:11">
      <c r="A308" s="133"/>
      <c r="B308" s="126">
        <v>46111</v>
      </c>
      <c r="C308" s="35">
        <v>0.29166666666666669</v>
      </c>
      <c r="D308" s="35">
        <v>0.75</v>
      </c>
      <c r="E308" s="35"/>
      <c r="F308" s="130"/>
      <c r="G308" s="129" t="s">
        <v>63</v>
      </c>
      <c r="H308" s="37">
        <v>8</v>
      </c>
      <c r="I308" s="127">
        <v>2</v>
      </c>
      <c r="J308" s="127">
        <v>1</v>
      </c>
      <c r="K308" s="37">
        <v>11</v>
      </c>
    </row>
    <row r="309" spans="1:11">
      <c r="A309" s="133"/>
      <c r="B309" s="126">
        <v>46111</v>
      </c>
      <c r="C309" s="35">
        <v>0.29166666666666669</v>
      </c>
      <c r="D309" s="35">
        <v>0.75</v>
      </c>
      <c r="E309" s="35"/>
      <c r="F309" s="130"/>
      <c r="G309" s="129" t="s">
        <v>63</v>
      </c>
      <c r="H309" s="37">
        <v>8</v>
      </c>
      <c r="I309" s="127">
        <v>2</v>
      </c>
      <c r="J309" s="127">
        <v>1</v>
      </c>
      <c r="K309" s="37">
        <v>11</v>
      </c>
    </row>
    <row r="310" spans="1:11">
      <c r="A310" s="133"/>
      <c r="B310" s="126">
        <v>46111</v>
      </c>
      <c r="C310" s="35">
        <v>0.29166666666666669</v>
      </c>
      <c r="D310" s="35">
        <v>0.75</v>
      </c>
      <c r="E310" s="35"/>
      <c r="F310" s="130"/>
      <c r="G310" s="129" t="s">
        <v>63</v>
      </c>
      <c r="H310" s="37">
        <v>8</v>
      </c>
      <c r="I310" s="127">
        <v>2</v>
      </c>
      <c r="J310" s="127">
        <v>1</v>
      </c>
      <c r="K310" s="37">
        <v>11</v>
      </c>
    </row>
    <row r="311" spans="1:11">
      <c r="A311" s="133"/>
      <c r="B311" s="126">
        <v>46111</v>
      </c>
      <c r="C311" s="35">
        <v>0.29166666666666669</v>
      </c>
      <c r="D311" s="35">
        <v>0.75</v>
      </c>
      <c r="E311" s="35"/>
      <c r="F311" s="130"/>
      <c r="G311" s="129" t="s">
        <v>63</v>
      </c>
      <c r="H311" s="37">
        <v>8</v>
      </c>
      <c r="I311" s="127">
        <v>2</v>
      </c>
      <c r="J311" s="127">
        <v>1</v>
      </c>
      <c r="K311" s="37">
        <v>11</v>
      </c>
    </row>
    <row r="312" spans="1:11">
      <c r="A312" s="133"/>
      <c r="B312" s="126">
        <v>46112</v>
      </c>
      <c r="C312" s="35">
        <v>0.29166666666666669</v>
      </c>
      <c r="D312" s="35">
        <v>0.70833333333333337</v>
      </c>
      <c r="E312" s="35">
        <v>2.0833333333333332E-2</v>
      </c>
      <c r="F312" s="130"/>
      <c r="G312" s="129" t="s">
        <v>47</v>
      </c>
      <c r="H312" s="37">
        <v>8</v>
      </c>
      <c r="I312" s="127">
        <v>2</v>
      </c>
      <c r="J312" s="127">
        <v>0</v>
      </c>
      <c r="K312" s="37">
        <v>10</v>
      </c>
    </row>
    <row r="313" spans="1:11">
      <c r="A313" s="133"/>
      <c r="B313" s="126">
        <v>46112</v>
      </c>
      <c r="C313" s="35">
        <v>0.29166666666666669</v>
      </c>
      <c r="D313" s="35">
        <v>0.70833333333333337</v>
      </c>
      <c r="E313" s="35">
        <v>2.0833333333333332E-2</v>
      </c>
      <c r="F313" s="130"/>
      <c r="G313" s="129" t="s">
        <v>95</v>
      </c>
      <c r="H313" s="37">
        <v>8</v>
      </c>
      <c r="I313" s="127">
        <v>2</v>
      </c>
      <c r="J313" s="127">
        <v>0</v>
      </c>
      <c r="K313" s="37">
        <v>10</v>
      </c>
    </row>
    <row r="314" spans="1:11">
      <c r="A314" s="133"/>
      <c r="B314" s="126">
        <v>46112</v>
      </c>
      <c r="C314" s="35">
        <v>0.29166666666666669</v>
      </c>
      <c r="D314" s="35">
        <v>0.70833333333333337</v>
      </c>
      <c r="E314" s="35">
        <v>2.0833333333333332E-2</v>
      </c>
      <c r="F314" s="130"/>
      <c r="G314" s="129" t="s">
        <v>102</v>
      </c>
      <c r="H314" s="37">
        <v>8</v>
      </c>
      <c r="I314" s="127">
        <v>2</v>
      </c>
      <c r="J314" s="127">
        <v>0</v>
      </c>
      <c r="K314" s="37">
        <v>10</v>
      </c>
    </row>
    <row r="315" spans="1:11">
      <c r="B315" s="117">
        <v>46119</v>
      </c>
      <c r="C315" s="151">
        <v>0.29166666666666669</v>
      </c>
      <c r="D315" s="151">
        <v>0.64583333333333337</v>
      </c>
      <c r="E315" s="151">
        <v>2.0833333333333332E-2</v>
      </c>
      <c r="F315" s="152"/>
      <c r="G315" s="153" t="s">
        <v>47</v>
      </c>
      <c r="H315" s="89">
        <v>8</v>
      </c>
      <c r="I315" s="89">
        <v>0</v>
      </c>
      <c r="J315" s="89">
        <v>0</v>
      </c>
      <c r="K315" s="89">
        <v>8</v>
      </c>
    </row>
    <row r="316" spans="1:11">
      <c r="B316" s="117">
        <v>46119</v>
      </c>
      <c r="C316" s="151">
        <v>0.29166666666666669</v>
      </c>
      <c r="D316" s="151">
        <v>0.64583333333333337</v>
      </c>
      <c r="E316" s="151">
        <v>2.0833333333333332E-2</v>
      </c>
      <c r="F316" s="152"/>
      <c r="G316" s="153" t="s">
        <v>71</v>
      </c>
      <c r="H316" s="89">
        <v>8</v>
      </c>
      <c r="I316" s="89">
        <v>0</v>
      </c>
      <c r="J316" s="89">
        <v>0</v>
      </c>
      <c r="K316" s="89">
        <v>8</v>
      </c>
    </row>
    <row r="317" spans="1:11">
      <c r="B317" s="117">
        <v>46125</v>
      </c>
      <c r="C317" s="151">
        <v>0.29166666666666669</v>
      </c>
      <c r="D317" s="151">
        <v>0.70833333333333337</v>
      </c>
      <c r="E317" s="151">
        <v>2.0833333333333332E-2</v>
      </c>
      <c r="F317" s="152"/>
      <c r="G317" s="153" t="s">
        <v>47</v>
      </c>
      <c r="H317" s="89">
        <v>8</v>
      </c>
      <c r="I317" s="89">
        <v>1.5</v>
      </c>
      <c r="J317" s="89">
        <v>0</v>
      </c>
      <c r="K317" s="89">
        <v>9.5</v>
      </c>
    </row>
    <row r="318" spans="1:11">
      <c r="B318" s="117">
        <v>46125</v>
      </c>
      <c r="C318" s="151">
        <v>0.29166666666666669</v>
      </c>
      <c r="D318" s="151">
        <v>0.70833333333333337</v>
      </c>
      <c r="E318" s="151">
        <v>2.0833333333333332E-2</v>
      </c>
      <c r="F318" s="152"/>
      <c r="G318" s="153" t="s">
        <v>95</v>
      </c>
      <c r="H318" s="89">
        <v>8</v>
      </c>
      <c r="I318" s="89">
        <v>1.5</v>
      </c>
      <c r="J318" s="89">
        <v>0</v>
      </c>
      <c r="K318" s="89">
        <v>9.5</v>
      </c>
    </row>
    <row r="319" spans="1:11">
      <c r="B319" s="117">
        <v>46125</v>
      </c>
      <c r="C319" s="151">
        <v>0.29166666666666669</v>
      </c>
      <c r="D319" s="151">
        <v>0.70833333333333337</v>
      </c>
      <c r="E319" s="151">
        <v>2.0833333333333332E-2</v>
      </c>
      <c r="F319" s="152"/>
      <c r="G319" s="153" t="s">
        <v>103</v>
      </c>
      <c r="H319" s="89">
        <v>8</v>
      </c>
      <c r="I319" s="89">
        <v>1.5</v>
      </c>
      <c r="J319" s="89">
        <v>0</v>
      </c>
      <c r="K319" s="89">
        <v>9.5</v>
      </c>
    </row>
    <row r="320" spans="1:11">
      <c r="B320" s="117">
        <v>46126</v>
      </c>
      <c r="C320" s="151">
        <v>0.29166666666666669</v>
      </c>
      <c r="D320" s="151">
        <v>0.70833333333333337</v>
      </c>
      <c r="E320" s="151">
        <v>2.0833333333333332E-2</v>
      </c>
      <c r="F320" s="152"/>
      <c r="G320" s="153" t="s">
        <v>47</v>
      </c>
      <c r="H320" s="89">
        <v>8</v>
      </c>
      <c r="I320" s="89">
        <v>1.5</v>
      </c>
      <c r="J320" s="89">
        <v>0</v>
      </c>
      <c r="K320" s="89">
        <v>9.5</v>
      </c>
    </row>
    <row r="321" spans="2:11">
      <c r="B321" s="117">
        <v>46126</v>
      </c>
      <c r="C321" s="151">
        <v>0.29166666666666669</v>
      </c>
      <c r="D321" s="151">
        <v>0.70833333333333337</v>
      </c>
      <c r="E321" s="151">
        <v>2.0833333333333332E-2</v>
      </c>
      <c r="F321" s="152"/>
      <c r="G321" s="153" t="s">
        <v>104</v>
      </c>
      <c r="H321" s="89">
        <v>8</v>
      </c>
      <c r="I321" s="89">
        <v>1.5</v>
      </c>
      <c r="J321" s="89">
        <v>0</v>
      </c>
      <c r="K321" s="89">
        <v>9.5</v>
      </c>
    </row>
    <row r="322" spans="2:11">
      <c r="B322" s="117">
        <v>46126</v>
      </c>
      <c r="C322" s="151">
        <v>0.29166666666666669</v>
      </c>
      <c r="D322" s="151">
        <v>0.70833333333333337</v>
      </c>
      <c r="E322" s="151">
        <v>2.0833333333333332E-2</v>
      </c>
      <c r="F322" s="152"/>
      <c r="G322" s="153" t="s">
        <v>103</v>
      </c>
      <c r="H322" s="89">
        <v>8</v>
      </c>
      <c r="I322" s="89">
        <v>1.5</v>
      </c>
      <c r="J322" s="89">
        <v>0</v>
      </c>
      <c r="K322" s="89">
        <v>9.5</v>
      </c>
    </row>
    <row r="323" spans="2:11">
      <c r="B323" s="117">
        <v>46127</v>
      </c>
      <c r="C323" s="151">
        <v>0.29166666666666669</v>
      </c>
      <c r="D323" s="151">
        <v>0.625</v>
      </c>
      <c r="E323" s="151"/>
      <c r="F323" s="152"/>
      <c r="G323" s="153" t="s">
        <v>47</v>
      </c>
      <c r="H323" s="89">
        <v>8</v>
      </c>
      <c r="I323" s="89">
        <v>0</v>
      </c>
      <c r="J323" s="89">
        <v>0</v>
      </c>
      <c r="K323" s="89">
        <v>8</v>
      </c>
    </row>
    <row r="324" spans="2:11">
      <c r="B324" s="117">
        <v>46127</v>
      </c>
      <c r="C324" s="151">
        <v>0.29166666666666669</v>
      </c>
      <c r="D324" s="151">
        <v>0.625</v>
      </c>
      <c r="E324" s="151"/>
      <c r="F324" s="152"/>
      <c r="G324" s="153" t="s">
        <v>103</v>
      </c>
      <c r="H324" s="89">
        <v>8</v>
      </c>
      <c r="I324" s="89">
        <v>0</v>
      </c>
      <c r="J324" s="89">
        <v>0</v>
      </c>
      <c r="K324" s="89">
        <v>8</v>
      </c>
    </row>
    <row r="325" spans="2:11">
      <c r="B325" s="117">
        <v>46127</v>
      </c>
      <c r="C325" s="151">
        <v>0.29166666666666669</v>
      </c>
      <c r="D325" s="151">
        <v>0.625</v>
      </c>
      <c r="E325" s="151"/>
      <c r="F325" s="152"/>
      <c r="G325" s="153" t="s">
        <v>63</v>
      </c>
      <c r="H325" s="89">
        <v>8</v>
      </c>
      <c r="I325" s="89">
        <v>0</v>
      </c>
      <c r="J325" s="89">
        <v>0</v>
      </c>
      <c r="K325" s="89">
        <v>8</v>
      </c>
    </row>
    <row r="326" spans="2:11">
      <c r="B326" s="117">
        <v>46127</v>
      </c>
      <c r="C326" s="151">
        <v>0.29166666666666669</v>
      </c>
      <c r="D326" s="151">
        <v>0.625</v>
      </c>
      <c r="E326" s="151"/>
      <c r="F326" s="152"/>
      <c r="G326" s="153" t="s">
        <v>63</v>
      </c>
      <c r="H326" s="89">
        <v>8</v>
      </c>
      <c r="I326" s="89">
        <v>0</v>
      </c>
      <c r="J326" s="89">
        <v>0</v>
      </c>
      <c r="K326" s="89">
        <v>8</v>
      </c>
    </row>
    <row r="327" spans="2:11">
      <c r="B327" s="117">
        <v>46127</v>
      </c>
      <c r="C327" s="151">
        <v>0.29166666666666669</v>
      </c>
      <c r="D327" s="151">
        <v>0.625</v>
      </c>
      <c r="E327" s="151"/>
      <c r="F327" s="152"/>
      <c r="G327" s="153" t="s">
        <v>63</v>
      </c>
      <c r="H327" s="89">
        <v>8</v>
      </c>
      <c r="I327" s="89">
        <v>0</v>
      </c>
      <c r="J327" s="89">
        <v>0</v>
      </c>
      <c r="K327" s="89">
        <v>8</v>
      </c>
    </row>
    <row r="328" spans="2:11">
      <c r="B328" s="117">
        <v>46127</v>
      </c>
      <c r="C328" s="151">
        <v>0.29166666666666669</v>
      </c>
      <c r="D328" s="151">
        <v>0.625</v>
      </c>
      <c r="E328" s="151"/>
      <c r="F328" s="152"/>
      <c r="G328" s="153" t="s">
        <v>63</v>
      </c>
      <c r="H328" s="89">
        <v>8</v>
      </c>
      <c r="I328" s="89">
        <v>0</v>
      </c>
      <c r="J328" s="89">
        <v>0</v>
      </c>
      <c r="K328" s="89">
        <v>8</v>
      </c>
    </row>
    <row r="329" spans="2:11">
      <c r="B329" s="117">
        <v>46127</v>
      </c>
      <c r="C329" s="151">
        <v>0.29166666666666669</v>
      </c>
      <c r="D329" s="151">
        <v>0.625</v>
      </c>
      <c r="E329" s="151"/>
      <c r="F329" s="152"/>
      <c r="G329" s="153" t="s">
        <v>63</v>
      </c>
      <c r="H329" s="89">
        <v>8</v>
      </c>
      <c r="I329" s="89">
        <v>0</v>
      </c>
      <c r="J329" s="89">
        <v>0</v>
      </c>
      <c r="K329" s="89">
        <v>8</v>
      </c>
    </row>
    <row r="330" spans="2:11">
      <c r="B330" s="117">
        <v>46128</v>
      </c>
      <c r="C330" s="151">
        <v>0.29166666666666669</v>
      </c>
      <c r="D330" s="151">
        <v>0.64583333333333337</v>
      </c>
      <c r="E330" s="151">
        <v>2.0833333333333332E-2</v>
      </c>
      <c r="F330" s="152"/>
      <c r="G330" s="153" t="s">
        <v>47</v>
      </c>
      <c r="H330" s="89">
        <v>8</v>
      </c>
      <c r="I330" s="89">
        <v>0</v>
      </c>
      <c r="J330" s="89">
        <v>0</v>
      </c>
      <c r="K330" s="89">
        <v>8</v>
      </c>
    </row>
    <row r="331" spans="2:11">
      <c r="B331" s="117">
        <v>46128</v>
      </c>
      <c r="C331" s="151">
        <v>0.29166666666666669</v>
      </c>
      <c r="D331" s="151">
        <v>0.64583333333333337</v>
      </c>
      <c r="E331" s="151">
        <v>2.0833333333333332E-2</v>
      </c>
      <c r="F331" s="152"/>
      <c r="G331" s="153" t="s">
        <v>103</v>
      </c>
      <c r="H331" s="89">
        <v>8</v>
      </c>
      <c r="I331" s="89">
        <v>0</v>
      </c>
      <c r="J331" s="89">
        <v>0</v>
      </c>
      <c r="K331" s="89">
        <v>8</v>
      </c>
    </row>
  </sheetData>
  <mergeCells count="77">
    <mergeCell ref="A233:A236"/>
    <mergeCell ref="A237:A242"/>
    <mergeCell ref="A213:A215"/>
    <mergeCell ref="A216:A228"/>
    <mergeCell ref="A229:A230"/>
    <mergeCell ref="A231:A232"/>
    <mergeCell ref="A203:A204"/>
    <mergeCell ref="A205:A208"/>
    <mergeCell ref="A209:A212"/>
    <mergeCell ref="A181:A184"/>
    <mergeCell ref="A185:A187"/>
    <mergeCell ref="A197:A202"/>
    <mergeCell ref="A148:A157"/>
    <mergeCell ref="A158:A162"/>
    <mergeCell ref="A163:A167"/>
    <mergeCell ref="A168:A180"/>
    <mergeCell ref="A129:A130"/>
    <mergeCell ref="A131:A137"/>
    <mergeCell ref="A138:A147"/>
    <mergeCell ref="A116:A121"/>
    <mergeCell ref="A122:A125"/>
    <mergeCell ref="A126:A128"/>
    <mergeCell ref="A93:A96"/>
    <mergeCell ref="A97:A101"/>
    <mergeCell ref="A102:A107"/>
    <mergeCell ref="A108:A115"/>
    <mergeCell ref="A72:A74"/>
    <mergeCell ref="A75:A76"/>
    <mergeCell ref="A89:A92"/>
    <mergeCell ref="A64:A65"/>
    <mergeCell ref="A66:A68"/>
    <mergeCell ref="A69:A71"/>
    <mergeCell ref="A52:A55"/>
    <mergeCell ref="A56:A57"/>
    <mergeCell ref="A58:A59"/>
    <mergeCell ref="A60:A61"/>
    <mergeCell ref="A62:A63"/>
    <mergeCell ref="L46:L51"/>
    <mergeCell ref="A22:A24"/>
    <mergeCell ref="A25:A27"/>
    <mergeCell ref="A28:A30"/>
    <mergeCell ref="A31:A33"/>
    <mergeCell ref="L40:L45"/>
    <mergeCell ref="L28:L30"/>
    <mergeCell ref="L34:L39"/>
    <mergeCell ref="A34:A36"/>
    <mergeCell ref="A37:A39"/>
    <mergeCell ref="A40:A45"/>
    <mergeCell ref="A46:A48"/>
    <mergeCell ref="A49:A51"/>
    <mergeCell ref="A12:A14"/>
    <mergeCell ref="A15:A17"/>
    <mergeCell ref="A2:A3"/>
    <mergeCell ref="A4:A5"/>
    <mergeCell ref="A18:A21"/>
    <mergeCell ref="L2:L3"/>
    <mergeCell ref="L4:L5"/>
    <mergeCell ref="A6:A8"/>
    <mergeCell ref="L6:L8"/>
    <mergeCell ref="L9:L11"/>
    <mergeCell ref="A9:A11"/>
    <mergeCell ref="L15:L17"/>
    <mergeCell ref="L12:L14"/>
    <mergeCell ref="L18:L21"/>
    <mergeCell ref="L22:L24"/>
    <mergeCell ref="L25:L27"/>
    <mergeCell ref="A263:A268"/>
    <mergeCell ref="A269:A273"/>
    <mergeCell ref="A274:A279"/>
    <mergeCell ref="A243:A248"/>
    <mergeCell ref="A249:A256"/>
    <mergeCell ref="A257:A262"/>
    <mergeCell ref="A294:A297"/>
    <mergeCell ref="A298:A311"/>
    <mergeCell ref="A312:A314"/>
    <mergeCell ref="A280:A285"/>
    <mergeCell ref="A286:A29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A435-2431-4D56-8836-1989FEA6A103}">
  <dimension ref="A1:T10"/>
  <sheetViews>
    <sheetView workbookViewId="0">
      <selection activeCell="J25" sqref="J25"/>
    </sheetView>
  </sheetViews>
  <sheetFormatPr defaultRowHeight="14.5"/>
  <cols>
    <col min="1" max="1" width="26.453125" bestFit="1" customWidth="1"/>
    <col min="6" max="6" width="13.90625" bestFit="1" customWidth="1"/>
  </cols>
  <sheetData>
    <row r="1" spans="1:20">
      <c r="A1" s="40" t="s">
        <v>0</v>
      </c>
      <c r="B1" s="39" t="s">
        <v>3</v>
      </c>
      <c r="C1" s="39" t="s">
        <v>1</v>
      </c>
      <c r="D1" s="39" t="s">
        <v>4</v>
      </c>
      <c r="E1" s="39" t="s">
        <v>5</v>
      </c>
      <c r="F1" s="39" t="s">
        <v>6</v>
      </c>
      <c r="G1" s="39" t="s">
        <v>7</v>
      </c>
      <c r="H1" s="39" t="s">
        <v>8</v>
      </c>
      <c r="I1" s="39" t="s">
        <v>9</v>
      </c>
      <c r="J1" s="39" t="s">
        <v>10</v>
      </c>
      <c r="K1" s="39" t="s">
        <v>11</v>
      </c>
    </row>
    <row r="2" spans="1:20">
      <c r="A2" s="63">
        <v>46079</v>
      </c>
      <c r="B2" s="62">
        <v>0.29166666666666669</v>
      </c>
      <c r="C2" s="57">
        <v>0.64583333333333337</v>
      </c>
      <c r="D2" s="62">
        <v>2.0833333333333332E-2</v>
      </c>
      <c r="E2" s="59"/>
      <c r="F2" s="65" t="s">
        <v>41</v>
      </c>
      <c r="G2" s="45">
        <v>8</v>
      </c>
      <c r="H2" s="45">
        <v>0</v>
      </c>
      <c r="I2" s="45">
        <v>0</v>
      </c>
      <c r="J2" s="45">
        <v>8</v>
      </c>
    </row>
    <row r="3" spans="1:20">
      <c r="A3" s="63">
        <v>46079</v>
      </c>
      <c r="B3" s="72">
        <v>0.29166666666666669</v>
      </c>
      <c r="C3" s="57">
        <v>0.64583333333333337</v>
      </c>
      <c r="D3" s="62"/>
      <c r="E3" s="55"/>
      <c r="F3" s="73" t="s">
        <v>45</v>
      </c>
      <c r="G3" s="45">
        <v>8</v>
      </c>
      <c r="H3" s="45">
        <v>0.5</v>
      </c>
      <c r="I3" s="45">
        <v>0</v>
      </c>
      <c r="J3" s="45">
        <v>8.5</v>
      </c>
    </row>
    <row r="4" spans="1:20">
      <c r="A4" s="63">
        <v>46080</v>
      </c>
      <c r="B4" s="62">
        <v>0.29166666666666669</v>
      </c>
      <c r="C4" s="57">
        <v>0.66666666666666663</v>
      </c>
      <c r="D4" s="70"/>
      <c r="E4" s="59"/>
      <c r="F4" s="65" t="s">
        <v>47</v>
      </c>
      <c r="G4" s="45">
        <v>8</v>
      </c>
      <c r="H4" s="61">
        <v>1.5</v>
      </c>
      <c r="I4" s="45">
        <v>0</v>
      </c>
      <c r="J4" s="45">
        <v>8.9999999999999982</v>
      </c>
    </row>
    <row r="5" spans="1:20">
      <c r="A5" s="63">
        <v>46080</v>
      </c>
      <c r="B5" s="62">
        <v>0.29166666666666669</v>
      </c>
      <c r="C5" s="57">
        <v>0.66666666666666663</v>
      </c>
      <c r="D5" s="70"/>
      <c r="E5" s="59"/>
      <c r="F5" s="65" t="s">
        <v>41</v>
      </c>
      <c r="G5" s="45">
        <v>8</v>
      </c>
      <c r="H5" s="45">
        <v>0.99999999999999822</v>
      </c>
      <c r="I5" s="45">
        <v>0</v>
      </c>
      <c r="J5" s="45">
        <v>8.9999999999999982</v>
      </c>
    </row>
    <row r="9" spans="1:20">
      <c r="N9" t="s">
        <v>83</v>
      </c>
      <c r="O9" t="s">
        <v>84</v>
      </c>
      <c r="P9" t="s">
        <v>85</v>
      </c>
      <c r="R9" t="s">
        <v>86</v>
      </c>
      <c r="T9" t="s">
        <v>87</v>
      </c>
    </row>
    <row r="10" spans="1:20">
      <c r="N10" s="3">
        <f>SUM(J2:J5)</f>
        <v>34.5</v>
      </c>
      <c r="O10">
        <v>100</v>
      </c>
      <c r="P10">
        <f>N10*O10</f>
        <v>3450</v>
      </c>
      <c r="R10">
        <f>30+30+30+16+16+16+16</f>
        <v>154</v>
      </c>
      <c r="T10">
        <f>P10/R10</f>
        <v>22.402597402597401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4CCB3-F61A-4629-A155-63306F19555E}">
  <dimension ref="A1:W64"/>
  <sheetViews>
    <sheetView workbookViewId="0">
      <selection activeCell="W17" sqref="W17"/>
    </sheetView>
  </sheetViews>
  <sheetFormatPr defaultRowHeight="14.5"/>
  <cols>
    <col min="2" max="2" width="23.81640625" bestFit="1" customWidth="1"/>
    <col min="7" max="7" width="18" customWidth="1"/>
    <col min="17" max="17" width="9.90625" bestFit="1" customWidth="1"/>
    <col min="20" max="20" width="9.90625" bestFit="1" customWidth="1"/>
  </cols>
  <sheetData>
    <row r="1" spans="1:23">
      <c r="A1" s="1" t="s">
        <v>2</v>
      </c>
      <c r="B1" s="2" t="s">
        <v>0</v>
      </c>
      <c r="C1" s="1" t="s">
        <v>3</v>
      </c>
      <c r="D1" s="1" t="s">
        <v>1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23">
      <c r="A2" s="132" t="s">
        <v>91</v>
      </c>
      <c r="B2" s="117">
        <v>46093</v>
      </c>
      <c r="C2" s="5">
        <v>0.25</v>
      </c>
      <c r="D2" s="5">
        <v>0.64583333333333337</v>
      </c>
      <c r="E2" s="5">
        <v>2.0833333333333332E-2</v>
      </c>
      <c r="F2" s="16"/>
      <c r="G2" s="125" t="s">
        <v>47</v>
      </c>
      <c r="H2" s="45">
        <v>8</v>
      </c>
      <c r="I2" s="89">
        <v>1.0000000000000018</v>
      </c>
      <c r="J2" s="89">
        <v>0</v>
      </c>
      <c r="K2" s="45">
        <v>9.0000000000000018</v>
      </c>
    </row>
    <row r="3" spans="1:23">
      <c r="A3" s="132"/>
      <c r="B3" s="117">
        <v>46093</v>
      </c>
      <c r="C3" s="5">
        <v>0.29166666666666669</v>
      </c>
      <c r="D3" s="5">
        <v>0.64583333333333337</v>
      </c>
      <c r="E3" s="5">
        <v>2.0833333333333332E-2</v>
      </c>
      <c r="F3" s="16"/>
      <c r="G3" s="125" t="s">
        <v>45</v>
      </c>
      <c r="H3" s="45">
        <v>8</v>
      </c>
      <c r="I3" s="89">
        <v>0</v>
      </c>
      <c r="J3" s="89">
        <v>0</v>
      </c>
      <c r="K3" s="45">
        <v>8</v>
      </c>
    </row>
    <row r="4" spans="1:23">
      <c r="A4" s="132"/>
      <c r="B4" s="117">
        <v>46093</v>
      </c>
      <c r="C4" s="5">
        <v>0.29166666666666669</v>
      </c>
      <c r="D4" s="5">
        <v>0.64583333333333337</v>
      </c>
      <c r="E4" s="5">
        <v>2.0833333333333332E-2</v>
      </c>
      <c r="F4" s="16"/>
      <c r="G4" s="125" t="s">
        <v>92</v>
      </c>
      <c r="H4" s="45">
        <v>8</v>
      </c>
      <c r="I4" s="89">
        <v>0</v>
      </c>
      <c r="J4" s="89">
        <v>0</v>
      </c>
      <c r="K4" s="45">
        <v>8</v>
      </c>
    </row>
    <row r="5" spans="1:23">
      <c r="A5" s="132"/>
      <c r="B5" s="117">
        <v>46093</v>
      </c>
      <c r="C5" s="5">
        <v>0.29166666666666669</v>
      </c>
      <c r="D5" s="5">
        <v>0.64583333333333337</v>
      </c>
      <c r="E5" s="5">
        <v>2.0833333333333332E-2</v>
      </c>
      <c r="F5" s="16"/>
      <c r="G5" s="125" t="s">
        <v>93</v>
      </c>
      <c r="H5" s="45">
        <v>8</v>
      </c>
      <c r="I5" s="89">
        <v>0</v>
      </c>
      <c r="J5" s="89">
        <v>0</v>
      </c>
      <c r="K5" s="45">
        <v>8</v>
      </c>
    </row>
    <row r="6" spans="1:23">
      <c r="A6" s="132" t="s">
        <v>91</v>
      </c>
      <c r="B6" s="117">
        <v>46094</v>
      </c>
      <c r="C6" s="5">
        <v>0.29166666666666669</v>
      </c>
      <c r="D6" s="5">
        <v>0.64583333333333337</v>
      </c>
      <c r="E6" s="5">
        <v>2.0833333333333332E-2</v>
      </c>
      <c r="F6" s="16"/>
      <c r="G6" s="125" t="s">
        <v>47</v>
      </c>
      <c r="H6" s="45">
        <v>8</v>
      </c>
      <c r="I6" s="89">
        <v>0</v>
      </c>
      <c r="J6" s="89">
        <v>0</v>
      </c>
      <c r="K6" s="45">
        <v>8</v>
      </c>
    </row>
    <row r="7" spans="1:23">
      <c r="A7" s="132"/>
      <c r="B7" s="117">
        <v>46094</v>
      </c>
      <c r="C7" s="5">
        <v>0.29166666666666669</v>
      </c>
      <c r="D7" s="5">
        <v>0.64583333333333337</v>
      </c>
      <c r="E7" s="5">
        <v>2.0833333333333332E-2</v>
      </c>
      <c r="F7" s="16"/>
      <c r="G7" s="125" t="s">
        <v>71</v>
      </c>
      <c r="H7" s="45">
        <v>8</v>
      </c>
      <c r="I7" s="89">
        <v>0</v>
      </c>
      <c r="J7" s="89">
        <v>0</v>
      </c>
      <c r="K7" s="45">
        <v>8</v>
      </c>
    </row>
    <row r="8" spans="1:23">
      <c r="A8" s="132"/>
      <c r="B8" s="117">
        <v>46094</v>
      </c>
      <c r="C8" s="5">
        <v>0.29166666666666669</v>
      </c>
      <c r="D8" s="5">
        <v>0.64583333333333337</v>
      </c>
      <c r="E8" s="5">
        <v>2.0833333333333332E-2</v>
      </c>
      <c r="F8" s="16"/>
      <c r="G8" s="125" t="s">
        <v>92</v>
      </c>
      <c r="H8" s="45">
        <v>8</v>
      </c>
      <c r="I8" s="89">
        <v>0</v>
      </c>
      <c r="J8" s="89">
        <v>0</v>
      </c>
      <c r="K8" s="45">
        <v>8</v>
      </c>
    </row>
    <row r="9" spans="1:23">
      <c r="A9" s="132"/>
      <c r="B9" s="117">
        <v>46094</v>
      </c>
      <c r="C9" s="5">
        <v>0.29166666666666669</v>
      </c>
      <c r="D9" s="5">
        <v>0.64583333333333337</v>
      </c>
      <c r="E9" s="5">
        <v>2.0833333333333332E-2</v>
      </c>
      <c r="F9" s="16"/>
      <c r="G9" s="125" t="s">
        <v>93</v>
      </c>
      <c r="H9" s="45">
        <v>8</v>
      </c>
      <c r="I9" s="89">
        <v>0</v>
      </c>
      <c r="J9" s="89">
        <v>0</v>
      </c>
      <c r="K9" s="45">
        <v>8</v>
      </c>
      <c r="Q9" s="3">
        <f>SUM(H2:H399)</f>
        <v>451</v>
      </c>
      <c r="R9" s="3">
        <f>SUM(I2:I399)</f>
        <v>34</v>
      </c>
      <c r="S9" s="3">
        <f>SUM(J2:J399)</f>
        <v>12</v>
      </c>
      <c r="T9" s="3">
        <f>SUM(Q9:S9)</f>
        <v>497</v>
      </c>
      <c r="V9">
        <v>783</v>
      </c>
      <c r="W9" t="s">
        <v>98</v>
      </c>
    </row>
    <row r="10" spans="1:23">
      <c r="A10" s="132"/>
      <c r="B10" s="117">
        <v>46094</v>
      </c>
      <c r="C10" s="5">
        <v>0.29166666666666669</v>
      </c>
      <c r="D10" s="5">
        <v>0.64583333333333337</v>
      </c>
      <c r="E10" s="5">
        <v>2.0833333333333332E-2</v>
      </c>
      <c r="F10" s="16"/>
      <c r="G10" s="125" t="s">
        <v>54</v>
      </c>
      <c r="H10" s="45">
        <v>8</v>
      </c>
      <c r="I10" s="89">
        <v>0</v>
      </c>
      <c r="J10" s="89">
        <v>0</v>
      </c>
      <c r="K10" s="45">
        <v>8</v>
      </c>
      <c r="Q10" s="81">
        <v>85</v>
      </c>
      <c r="R10" s="81">
        <v>105</v>
      </c>
      <c r="S10" s="81">
        <v>120</v>
      </c>
      <c r="T10" s="81">
        <f>T12/T9</f>
        <v>87.213279678068417</v>
      </c>
    </row>
    <row r="11" spans="1:23">
      <c r="A11" s="132"/>
      <c r="B11" s="117">
        <v>46094</v>
      </c>
      <c r="C11" s="5">
        <v>0.29166666666666669</v>
      </c>
      <c r="D11" s="5">
        <v>0.64583333333333337</v>
      </c>
      <c r="E11" s="5">
        <v>2.0833333333333332E-2</v>
      </c>
      <c r="F11" s="16"/>
      <c r="G11" s="125" t="s">
        <v>54</v>
      </c>
      <c r="H11" s="45">
        <v>8</v>
      </c>
      <c r="I11" s="89">
        <v>0</v>
      </c>
      <c r="J11" s="89">
        <v>0</v>
      </c>
      <c r="K11" s="45">
        <v>8</v>
      </c>
    </row>
    <row r="12" spans="1:23">
      <c r="A12" s="132" t="s">
        <v>94</v>
      </c>
      <c r="B12" s="117">
        <v>46097</v>
      </c>
      <c r="C12" s="5">
        <v>0.29166666666666669</v>
      </c>
      <c r="D12" s="5">
        <v>0.64583333333333337</v>
      </c>
      <c r="E12" s="5">
        <v>2.0833333333333332E-2</v>
      </c>
      <c r="F12" s="16"/>
      <c r="G12" s="125" t="s">
        <v>47</v>
      </c>
      <c r="H12" s="45">
        <v>8</v>
      </c>
      <c r="I12" s="89">
        <v>0</v>
      </c>
      <c r="J12" s="89">
        <v>0</v>
      </c>
      <c r="K12" s="45">
        <v>8</v>
      </c>
      <c r="Q12" s="81">
        <f>Q9*Q10</f>
        <v>38335</v>
      </c>
      <c r="R12" s="81">
        <f t="shared" ref="R12:S12" si="0">R9*R10</f>
        <v>3570</v>
      </c>
      <c r="S12" s="81">
        <f t="shared" si="0"/>
        <v>1440</v>
      </c>
      <c r="T12" s="81">
        <f>SUM(Q12:S12)</f>
        <v>43345</v>
      </c>
      <c r="V12" s="81">
        <f>T12/V9</f>
        <v>55.357598978288635</v>
      </c>
      <c r="W12" s="128" t="s">
        <v>99</v>
      </c>
    </row>
    <row r="13" spans="1:23">
      <c r="A13" s="132"/>
      <c r="B13" s="117">
        <v>46097</v>
      </c>
      <c r="C13" s="5">
        <v>0.29166666666666669</v>
      </c>
      <c r="D13" s="5">
        <v>0.64583333333333337</v>
      </c>
      <c r="E13" s="5">
        <v>2.0833333333333332E-2</v>
      </c>
      <c r="F13" s="16"/>
      <c r="G13" s="125" t="s">
        <v>48</v>
      </c>
      <c r="H13" s="45">
        <v>8</v>
      </c>
      <c r="I13" s="89">
        <v>0</v>
      </c>
      <c r="J13" s="89">
        <v>0</v>
      </c>
      <c r="K13" s="45">
        <v>8</v>
      </c>
    </row>
    <row r="14" spans="1:23">
      <c r="A14" s="132"/>
      <c r="B14" s="117">
        <v>46097</v>
      </c>
      <c r="C14" s="5">
        <v>0.29166666666666669</v>
      </c>
      <c r="D14" s="5">
        <v>0.64583333333333337</v>
      </c>
      <c r="E14" s="5">
        <v>2.0833333333333332E-2</v>
      </c>
      <c r="F14" s="16"/>
      <c r="G14" s="125" t="s">
        <v>46</v>
      </c>
      <c r="H14" s="45">
        <v>8</v>
      </c>
      <c r="I14" s="89">
        <v>0</v>
      </c>
      <c r="J14" s="89">
        <v>0</v>
      </c>
      <c r="K14" s="45">
        <v>8</v>
      </c>
    </row>
    <row r="15" spans="1:23">
      <c r="A15" s="132"/>
      <c r="B15" s="117">
        <v>46097</v>
      </c>
      <c r="C15" s="5">
        <v>0.29166666666666669</v>
      </c>
      <c r="D15" s="5">
        <v>0.64583333333333337</v>
      </c>
      <c r="E15" s="5">
        <v>2.0833333333333332E-2</v>
      </c>
      <c r="F15" s="16"/>
      <c r="G15" s="125" t="s">
        <v>54</v>
      </c>
      <c r="H15" s="45">
        <v>8</v>
      </c>
      <c r="I15" s="89">
        <v>0</v>
      </c>
      <c r="J15" s="89">
        <v>0</v>
      </c>
      <c r="K15" s="45">
        <v>8</v>
      </c>
    </row>
    <row r="16" spans="1:23">
      <c r="A16" s="132"/>
      <c r="B16" s="117">
        <v>46097</v>
      </c>
      <c r="C16" s="5">
        <v>0.29166666666666669</v>
      </c>
      <c r="D16" s="5">
        <v>0.64583333333333337</v>
      </c>
      <c r="E16" s="5">
        <v>2.0833333333333332E-2</v>
      </c>
      <c r="F16" s="16"/>
      <c r="G16" s="125" t="s">
        <v>54</v>
      </c>
      <c r="H16" s="45">
        <v>8</v>
      </c>
      <c r="I16" s="89">
        <v>0</v>
      </c>
      <c r="J16" s="89">
        <v>0</v>
      </c>
      <c r="K16" s="45">
        <v>8</v>
      </c>
    </row>
    <row r="17" spans="1:21">
      <c r="A17" s="132"/>
      <c r="B17" s="117">
        <v>46097</v>
      </c>
      <c r="C17" s="5">
        <v>0.29166666666666669</v>
      </c>
      <c r="D17" s="5">
        <v>0.64583333333333337</v>
      </c>
      <c r="E17" s="5">
        <v>2.0833333333333332E-2</v>
      </c>
      <c r="F17" s="16"/>
      <c r="G17" s="125" t="s">
        <v>54</v>
      </c>
      <c r="H17" s="45">
        <v>8</v>
      </c>
      <c r="I17" s="89">
        <v>0</v>
      </c>
      <c r="J17" s="89">
        <v>0</v>
      </c>
      <c r="K17" s="45">
        <v>8</v>
      </c>
    </row>
    <row r="18" spans="1:21">
      <c r="A18" s="132" t="s">
        <v>94</v>
      </c>
      <c r="B18" s="117">
        <v>46098</v>
      </c>
      <c r="C18" s="5">
        <v>0.375</v>
      </c>
      <c r="D18" s="5">
        <v>0.54166666666666663</v>
      </c>
      <c r="E18" s="5"/>
      <c r="F18" s="16"/>
      <c r="G18" s="125" t="s">
        <v>53</v>
      </c>
      <c r="H18" s="45">
        <v>3.9999999999999991</v>
      </c>
      <c r="I18" s="89">
        <v>0</v>
      </c>
      <c r="J18" s="89">
        <v>0</v>
      </c>
      <c r="K18" s="45">
        <v>3.9999999999999991</v>
      </c>
    </row>
    <row r="19" spans="1:21">
      <c r="A19" s="132"/>
      <c r="B19" s="117">
        <v>46098</v>
      </c>
      <c r="C19" s="5">
        <v>0.29166666666666669</v>
      </c>
      <c r="D19" s="5">
        <v>0.64583333333333337</v>
      </c>
      <c r="E19" s="5">
        <v>2.0833333333333332E-2</v>
      </c>
      <c r="F19" s="16"/>
      <c r="G19" s="125" t="s">
        <v>47</v>
      </c>
      <c r="H19" s="45">
        <v>8</v>
      </c>
      <c r="I19" s="89">
        <v>0</v>
      </c>
      <c r="J19" s="89">
        <v>0</v>
      </c>
      <c r="K19" s="45">
        <v>8</v>
      </c>
    </row>
    <row r="20" spans="1:21">
      <c r="A20" s="132"/>
      <c r="B20" s="117">
        <v>46098</v>
      </c>
      <c r="C20" s="5">
        <v>0.29166666666666669</v>
      </c>
      <c r="D20" s="5">
        <v>0.64583333333333337</v>
      </c>
      <c r="E20" s="5">
        <v>2.0833333333333332E-2</v>
      </c>
      <c r="F20" s="16"/>
      <c r="G20" s="125" t="s">
        <v>48</v>
      </c>
      <c r="H20" s="45">
        <v>8</v>
      </c>
      <c r="I20" s="89">
        <v>0</v>
      </c>
      <c r="J20" s="89">
        <v>0</v>
      </c>
      <c r="K20" s="45">
        <v>8</v>
      </c>
    </row>
    <row r="21" spans="1:21">
      <c r="A21" s="132"/>
      <c r="B21" s="117">
        <v>46098</v>
      </c>
      <c r="C21" s="5">
        <v>0.29166666666666669</v>
      </c>
      <c r="D21" s="5">
        <v>0.64583333333333337</v>
      </c>
      <c r="E21" s="5">
        <v>2.0833333333333332E-2</v>
      </c>
      <c r="F21" s="16"/>
      <c r="G21" s="125" t="s">
        <v>46</v>
      </c>
      <c r="H21" s="45">
        <v>8</v>
      </c>
      <c r="I21" s="89">
        <v>0</v>
      </c>
      <c r="J21" s="89">
        <v>0</v>
      </c>
      <c r="K21" s="45">
        <v>8</v>
      </c>
    </row>
    <row r="22" spans="1:21">
      <c r="A22" s="132"/>
      <c r="B22" s="117">
        <v>46098</v>
      </c>
      <c r="C22" s="5">
        <v>0.29166666666666669</v>
      </c>
      <c r="D22" s="5">
        <v>0.64583333333333337</v>
      </c>
      <c r="E22" s="5">
        <v>2.0833333333333332E-2</v>
      </c>
      <c r="F22" s="16"/>
      <c r="G22" s="125" t="s">
        <v>71</v>
      </c>
      <c r="H22" s="45">
        <v>8</v>
      </c>
      <c r="I22" s="89">
        <v>0</v>
      </c>
      <c r="J22" s="89">
        <v>0</v>
      </c>
      <c r="K22" s="45">
        <v>8</v>
      </c>
      <c r="U22">
        <v>51.71</v>
      </c>
    </row>
    <row r="23" spans="1:21">
      <c r="A23" s="132"/>
      <c r="B23" s="117">
        <v>46098</v>
      </c>
      <c r="C23" s="5">
        <v>0.29166666666666669</v>
      </c>
      <c r="D23" s="5">
        <v>0.64583333333333337</v>
      </c>
      <c r="E23" s="5">
        <v>2.0833333333333332E-2</v>
      </c>
      <c r="F23" s="16"/>
      <c r="G23" s="125" t="s">
        <v>95</v>
      </c>
      <c r="H23" s="45">
        <v>8</v>
      </c>
      <c r="I23" s="89">
        <v>0</v>
      </c>
      <c r="J23" s="89">
        <v>0</v>
      </c>
      <c r="K23" s="45">
        <v>8</v>
      </c>
    </row>
    <row r="24" spans="1:21">
      <c r="A24" s="132"/>
      <c r="B24" s="117">
        <v>46098</v>
      </c>
      <c r="C24" s="5">
        <v>0.29166666666666669</v>
      </c>
      <c r="D24" s="5">
        <v>0.64583333333333337</v>
      </c>
      <c r="E24" s="5">
        <v>2.0833333333333332E-2</v>
      </c>
      <c r="F24" s="16"/>
      <c r="G24" s="125" t="s">
        <v>54</v>
      </c>
      <c r="H24" s="45">
        <v>8</v>
      </c>
      <c r="I24" s="89">
        <v>0</v>
      </c>
      <c r="J24" s="89">
        <v>0</v>
      </c>
      <c r="K24" s="45">
        <v>8</v>
      </c>
    </row>
    <row r="25" spans="1:21">
      <c r="A25" s="132"/>
      <c r="B25" s="117">
        <v>46098</v>
      </c>
      <c r="C25" s="5">
        <v>0.29166666666666669</v>
      </c>
      <c r="D25" s="5">
        <v>0.64583333333333337</v>
      </c>
      <c r="E25" s="5">
        <v>2.0833333333333332E-2</v>
      </c>
      <c r="F25" s="16"/>
      <c r="G25" s="125" t="s">
        <v>54</v>
      </c>
      <c r="H25" s="45">
        <v>8</v>
      </c>
      <c r="I25" s="89">
        <v>0</v>
      </c>
      <c r="J25" s="89">
        <v>0</v>
      </c>
      <c r="K25" s="45">
        <v>8</v>
      </c>
    </row>
    <row r="26" spans="1:21">
      <c r="A26" s="132" t="s">
        <v>94</v>
      </c>
      <c r="B26" s="117">
        <v>46099</v>
      </c>
      <c r="C26" s="5">
        <v>0.29166666666666669</v>
      </c>
      <c r="D26" s="5">
        <v>0.66666666666666663</v>
      </c>
      <c r="E26" s="5">
        <v>2.0833333333333332E-2</v>
      </c>
      <c r="F26" s="16"/>
      <c r="G26" s="125" t="s">
        <v>47</v>
      </c>
      <c r="H26" s="45">
        <v>8</v>
      </c>
      <c r="I26" s="89">
        <v>0.5</v>
      </c>
      <c r="J26" s="89">
        <v>0</v>
      </c>
      <c r="K26" s="45">
        <v>8.5</v>
      </c>
    </row>
    <row r="27" spans="1:21">
      <c r="A27" s="132"/>
      <c r="B27" s="117">
        <v>46099</v>
      </c>
      <c r="C27" s="5">
        <v>0.29166666666666669</v>
      </c>
      <c r="D27" s="5">
        <v>0.66666666666666663</v>
      </c>
      <c r="E27" s="5">
        <v>2.0833333333333332E-2</v>
      </c>
      <c r="F27" s="16"/>
      <c r="G27" s="125" t="s">
        <v>48</v>
      </c>
      <c r="H27" s="45">
        <v>8</v>
      </c>
      <c r="I27" s="89">
        <v>0.5</v>
      </c>
      <c r="J27" s="89">
        <v>0</v>
      </c>
      <c r="K27" s="45">
        <v>8.5</v>
      </c>
      <c r="T27">
        <v>61</v>
      </c>
    </row>
    <row r="28" spans="1:21">
      <c r="A28" s="132"/>
      <c r="B28" s="117">
        <v>46099</v>
      </c>
      <c r="C28" s="5">
        <v>0.29166666666666669</v>
      </c>
      <c r="D28" s="5">
        <v>0.66666666666666663</v>
      </c>
      <c r="E28" s="5">
        <v>2.0833333333333332E-2</v>
      </c>
      <c r="F28" s="16"/>
      <c r="G28" s="125" t="s">
        <v>46</v>
      </c>
      <c r="H28" s="45">
        <v>8</v>
      </c>
      <c r="I28" s="89">
        <v>0.5</v>
      </c>
      <c r="J28" s="89">
        <v>0</v>
      </c>
      <c r="K28" s="45">
        <v>8.5</v>
      </c>
    </row>
    <row r="29" spans="1:21">
      <c r="A29" s="132"/>
      <c r="B29" s="117">
        <v>46099</v>
      </c>
      <c r="C29" s="5">
        <v>0.29166666666666669</v>
      </c>
      <c r="D29" s="5">
        <v>0.66666666666666663</v>
      </c>
      <c r="E29" s="5">
        <v>2.0833333333333332E-2</v>
      </c>
      <c r="F29" s="16"/>
      <c r="G29" s="125" t="s">
        <v>71</v>
      </c>
      <c r="H29" s="45">
        <v>8</v>
      </c>
      <c r="I29" s="89">
        <v>0.5</v>
      </c>
      <c r="J29" s="89">
        <v>0</v>
      </c>
      <c r="K29" s="45">
        <v>8.5</v>
      </c>
    </row>
    <row r="30" spans="1:21">
      <c r="A30" s="132"/>
      <c r="B30" s="117">
        <v>46099</v>
      </c>
      <c r="C30" s="5">
        <v>0.29166666666666669</v>
      </c>
      <c r="D30" s="5">
        <v>0.66666666666666663</v>
      </c>
      <c r="E30" s="5">
        <v>2.0833333333333332E-2</v>
      </c>
      <c r="F30" s="16"/>
      <c r="G30" s="125" t="s">
        <v>95</v>
      </c>
      <c r="H30" s="45">
        <v>8</v>
      </c>
      <c r="I30" s="89">
        <v>0.5</v>
      </c>
      <c r="J30" s="89">
        <v>0</v>
      </c>
      <c r="K30" s="45">
        <v>8.5</v>
      </c>
    </row>
    <row r="31" spans="1:21">
      <c r="A31" s="132"/>
      <c r="B31" s="117">
        <v>46099</v>
      </c>
      <c r="C31" s="5">
        <v>0.29166666666666669</v>
      </c>
      <c r="D31" s="5">
        <v>0.66666666666666663</v>
      </c>
      <c r="E31" s="5">
        <v>2.0833333333333332E-2</v>
      </c>
      <c r="F31" s="16"/>
      <c r="G31" s="125" t="s">
        <v>96</v>
      </c>
      <c r="H31" s="45">
        <v>8</v>
      </c>
      <c r="I31" s="89">
        <v>0.5</v>
      </c>
      <c r="J31" s="89">
        <v>0</v>
      </c>
      <c r="K31" s="45">
        <v>8.5</v>
      </c>
    </row>
    <row r="32" spans="1:21">
      <c r="A32" s="132" t="s">
        <v>97</v>
      </c>
      <c r="B32" s="117">
        <v>46100</v>
      </c>
      <c r="C32" s="5">
        <v>0.29166666666666669</v>
      </c>
      <c r="D32" s="5">
        <v>0.58333333333333337</v>
      </c>
      <c r="E32" s="5">
        <v>2.0833333333333332E-2</v>
      </c>
      <c r="F32" s="16"/>
      <c r="G32" s="125" t="s">
        <v>47</v>
      </c>
      <c r="H32" s="45">
        <v>6.5000000000000009</v>
      </c>
      <c r="I32" s="89">
        <v>0</v>
      </c>
      <c r="J32" s="89">
        <v>0</v>
      </c>
      <c r="K32" s="45">
        <v>6.5000000000000009</v>
      </c>
    </row>
    <row r="33" spans="1:11">
      <c r="A33" s="132"/>
      <c r="B33" s="117">
        <v>46100</v>
      </c>
      <c r="C33" s="5">
        <v>0.29166666666666669</v>
      </c>
      <c r="D33" s="5">
        <v>0.58333333333333337</v>
      </c>
      <c r="E33" s="5">
        <v>2.0833333333333332E-2</v>
      </c>
      <c r="F33" s="16"/>
      <c r="G33" s="125" t="s">
        <v>48</v>
      </c>
      <c r="H33" s="45">
        <v>6.5000000000000009</v>
      </c>
      <c r="I33" s="89">
        <v>0</v>
      </c>
      <c r="J33" s="89">
        <v>0</v>
      </c>
      <c r="K33" s="45">
        <v>6.5000000000000009</v>
      </c>
    </row>
    <row r="34" spans="1:11">
      <c r="A34" s="132"/>
      <c r="B34" s="117">
        <v>46100</v>
      </c>
      <c r="C34" s="5">
        <v>0.29166666666666669</v>
      </c>
      <c r="D34" s="5">
        <v>0.58333333333333337</v>
      </c>
      <c r="E34" s="5">
        <v>2.0833333333333332E-2</v>
      </c>
      <c r="F34" s="16"/>
      <c r="G34" s="125" t="s">
        <v>46</v>
      </c>
      <c r="H34" s="45">
        <v>6.5000000000000009</v>
      </c>
      <c r="I34" s="89">
        <v>0</v>
      </c>
      <c r="J34" s="89">
        <v>0</v>
      </c>
      <c r="K34" s="45">
        <v>6.5000000000000009</v>
      </c>
    </row>
    <row r="35" spans="1:11">
      <c r="A35" s="132"/>
      <c r="B35" s="117">
        <v>46100</v>
      </c>
      <c r="C35" s="5">
        <v>0.29166666666666669</v>
      </c>
      <c r="D35" s="5">
        <v>0.58333333333333337</v>
      </c>
      <c r="E35" s="5">
        <v>2.0833333333333332E-2</v>
      </c>
      <c r="F35" s="16"/>
      <c r="G35" s="125" t="s">
        <v>71</v>
      </c>
      <c r="H35" s="45">
        <v>6.5000000000000009</v>
      </c>
      <c r="I35" s="89">
        <v>0</v>
      </c>
      <c r="J35" s="89">
        <v>0</v>
      </c>
      <c r="K35" s="45">
        <v>6.5000000000000009</v>
      </c>
    </row>
    <row r="36" spans="1:11">
      <c r="A36" s="132"/>
      <c r="B36" s="117">
        <v>46100</v>
      </c>
      <c r="C36" s="5">
        <v>0.29166666666666669</v>
      </c>
      <c r="D36" s="5">
        <v>0.58333333333333337</v>
      </c>
      <c r="E36" s="5">
        <v>2.0833333333333332E-2</v>
      </c>
      <c r="F36" s="16"/>
      <c r="G36" s="125" t="s">
        <v>95</v>
      </c>
      <c r="H36" s="45">
        <v>6.5000000000000009</v>
      </c>
      <c r="I36" s="89">
        <v>0</v>
      </c>
      <c r="J36" s="89">
        <v>0</v>
      </c>
      <c r="K36" s="45">
        <v>6.5000000000000009</v>
      </c>
    </row>
    <row r="37" spans="1:11">
      <c r="A37" s="132"/>
      <c r="B37" s="117">
        <v>46100</v>
      </c>
      <c r="C37" s="5">
        <v>0.29166666666666669</v>
      </c>
      <c r="D37" s="5">
        <v>0.58333333333333337</v>
      </c>
      <c r="E37" s="5">
        <v>2.0833333333333332E-2</v>
      </c>
      <c r="F37" s="16"/>
      <c r="G37" s="125" t="s">
        <v>96</v>
      </c>
      <c r="H37" s="45">
        <v>6.5000000000000009</v>
      </c>
      <c r="I37" s="89">
        <v>0</v>
      </c>
      <c r="J37" s="89">
        <v>0</v>
      </c>
      <c r="K37" s="45">
        <v>6.5000000000000009</v>
      </c>
    </row>
    <row r="38" spans="1:11">
      <c r="A38" s="133"/>
      <c r="B38" s="126">
        <v>46104</v>
      </c>
      <c r="C38" s="35">
        <v>0.29166666666666669</v>
      </c>
      <c r="D38" s="35">
        <v>0.5</v>
      </c>
      <c r="E38" s="35">
        <v>2.0833333333333332E-2</v>
      </c>
      <c r="F38" s="124"/>
      <c r="G38" s="123" t="s">
        <v>47</v>
      </c>
      <c r="H38" s="37">
        <v>8</v>
      </c>
      <c r="I38" s="127">
        <v>0</v>
      </c>
      <c r="J38" s="127">
        <v>0</v>
      </c>
      <c r="K38" s="37">
        <f t="shared" ref="K38:K44" si="1">(D38-C38-E38)*24</f>
        <v>4.4999999999999991</v>
      </c>
    </row>
    <row r="39" spans="1:11">
      <c r="A39" s="133"/>
      <c r="B39" s="126">
        <v>46104</v>
      </c>
      <c r="C39" s="35">
        <v>0.29166666666666669</v>
      </c>
      <c r="D39" s="35">
        <v>0.5</v>
      </c>
      <c r="E39" s="35">
        <v>2.0833333333333332E-2</v>
      </c>
      <c r="F39" s="124"/>
      <c r="G39" s="123" t="s">
        <v>48</v>
      </c>
      <c r="H39" s="37">
        <v>8</v>
      </c>
      <c r="I39" s="127">
        <v>0</v>
      </c>
      <c r="J39" s="127">
        <v>0</v>
      </c>
      <c r="K39" s="37">
        <f t="shared" si="1"/>
        <v>4.4999999999999991</v>
      </c>
    </row>
    <row r="40" spans="1:11">
      <c r="A40" s="133"/>
      <c r="B40" s="126">
        <v>46104</v>
      </c>
      <c r="C40" s="35">
        <v>0.29166666666666669</v>
      </c>
      <c r="D40" s="35">
        <v>0.5</v>
      </c>
      <c r="E40" s="35">
        <v>2.0833333333333332E-2</v>
      </c>
      <c r="F40" s="124"/>
      <c r="G40" s="123" t="s">
        <v>46</v>
      </c>
      <c r="H40" s="37">
        <v>8</v>
      </c>
      <c r="I40" s="127">
        <v>0</v>
      </c>
      <c r="J40" s="127">
        <v>0</v>
      </c>
      <c r="K40" s="37">
        <f t="shared" si="1"/>
        <v>4.4999999999999991</v>
      </c>
    </row>
    <row r="41" spans="1:11">
      <c r="A41" s="133"/>
      <c r="B41" s="126">
        <v>46104</v>
      </c>
      <c r="C41" s="35">
        <v>0.29166666666666669</v>
      </c>
      <c r="D41" s="35">
        <v>0.5</v>
      </c>
      <c r="E41" s="35">
        <v>2.0833333333333332E-2</v>
      </c>
      <c r="F41" s="124"/>
      <c r="G41" s="123" t="s">
        <v>71</v>
      </c>
      <c r="H41" s="37">
        <v>8</v>
      </c>
      <c r="I41" s="127">
        <v>0</v>
      </c>
      <c r="J41" s="127">
        <v>0</v>
      </c>
      <c r="K41" s="37">
        <f t="shared" si="1"/>
        <v>4.4999999999999991</v>
      </c>
    </row>
    <row r="42" spans="1:11">
      <c r="A42" s="133"/>
      <c r="B42" s="126">
        <v>46104</v>
      </c>
      <c r="C42" s="35">
        <v>0.29166666666666669</v>
      </c>
      <c r="D42" s="35">
        <v>0.5</v>
      </c>
      <c r="E42" s="35">
        <v>2.0833333333333332E-2</v>
      </c>
      <c r="F42" s="124"/>
      <c r="G42" s="123" t="s">
        <v>96</v>
      </c>
      <c r="H42" s="37">
        <v>8</v>
      </c>
      <c r="I42" s="127">
        <v>0</v>
      </c>
      <c r="J42" s="127">
        <v>0</v>
      </c>
      <c r="K42" s="37">
        <f t="shared" si="1"/>
        <v>4.4999999999999991</v>
      </c>
    </row>
    <row r="43" spans="1:11">
      <c r="B43" s="126">
        <v>46105</v>
      </c>
      <c r="C43" s="35">
        <v>0.29166666666666669</v>
      </c>
      <c r="D43" s="35">
        <v>0.5</v>
      </c>
      <c r="E43" s="35">
        <v>2.0833333333333332E-2</v>
      </c>
      <c r="F43" s="124"/>
      <c r="G43" s="123" t="s">
        <v>48</v>
      </c>
      <c r="H43" s="37">
        <f t="shared" ref="H43:H44" si="2">IF(K43&gt;8,(8),(K43))</f>
        <v>4.4999999999999991</v>
      </c>
      <c r="I43" s="127">
        <f t="shared" ref="I43:I44" si="3">K43-H43-J43</f>
        <v>0</v>
      </c>
      <c r="J43" s="127">
        <f t="shared" ref="J43:J44" si="4">IF(K43&gt;10,(K43-10),(0))</f>
        <v>0</v>
      </c>
      <c r="K43" s="37">
        <f t="shared" si="1"/>
        <v>4.4999999999999991</v>
      </c>
    </row>
    <row r="44" spans="1:11">
      <c r="B44" s="126">
        <v>46105</v>
      </c>
      <c r="C44" s="35">
        <v>0.29166666666666669</v>
      </c>
      <c r="D44" s="35">
        <v>0.5</v>
      </c>
      <c r="E44" s="35">
        <v>2.0833333333333332E-2</v>
      </c>
      <c r="F44" s="124"/>
      <c r="G44" s="123" t="s">
        <v>46</v>
      </c>
      <c r="H44" s="37">
        <f t="shared" si="2"/>
        <v>4.4999999999999991</v>
      </c>
      <c r="I44" s="127">
        <f t="shared" si="3"/>
        <v>0</v>
      </c>
      <c r="J44" s="127">
        <f t="shared" si="4"/>
        <v>0</v>
      </c>
      <c r="K44" s="37">
        <f t="shared" si="1"/>
        <v>4.4999999999999991</v>
      </c>
    </row>
    <row r="45" spans="1:11">
      <c r="B45" s="126">
        <v>46111</v>
      </c>
      <c r="C45" s="35">
        <v>0.29166666666666669</v>
      </c>
      <c r="D45" s="35">
        <v>0.75</v>
      </c>
      <c r="E45" s="35"/>
      <c r="F45" s="130"/>
      <c r="G45" s="129" t="s">
        <v>47</v>
      </c>
      <c r="H45" s="37">
        <v>8</v>
      </c>
      <c r="I45" s="127">
        <v>2</v>
      </c>
      <c r="J45" s="127">
        <v>1</v>
      </c>
      <c r="K45" s="37">
        <v>11</v>
      </c>
    </row>
    <row r="46" spans="1:11">
      <c r="B46" s="126">
        <v>46111</v>
      </c>
      <c r="C46" s="35">
        <v>0.29166666666666669</v>
      </c>
      <c r="D46" s="35">
        <v>0.75</v>
      </c>
      <c r="E46" s="35"/>
      <c r="F46" s="130"/>
      <c r="G46" s="129" t="s">
        <v>95</v>
      </c>
      <c r="H46" s="37">
        <v>8</v>
      </c>
      <c r="I46" s="127">
        <v>2</v>
      </c>
      <c r="J46" s="127">
        <v>1</v>
      </c>
      <c r="K46" s="37">
        <v>11</v>
      </c>
    </row>
    <row r="47" spans="1:11">
      <c r="B47" s="126">
        <v>46111</v>
      </c>
      <c r="C47" s="35">
        <v>0.375</v>
      </c>
      <c r="D47" s="35">
        <v>0.66666666666666663</v>
      </c>
      <c r="E47" s="35"/>
      <c r="F47" s="130"/>
      <c r="G47" s="129" t="s">
        <v>53</v>
      </c>
      <c r="H47" s="37">
        <v>6.9999999999999991</v>
      </c>
      <c r="I47" s="127">
        <v>0</v>
      </c>
      <c r="J47" s="127">
        <v>0</v>
      </c>
      <c r="K47" s="37">
        <v>6.9999999999999991</v>
      </c>
    </row>
    <row r="48" spans="1:11">
      <c r="B48" s="126">
        <v>46111</v>
      </c>
      <c r="C48" s="35">
        <v>0.29166666666666669</v>
      </c>
      <c r="D48" s="35">
        <v>0.75</v>
      </c>
      <c r="E48" s="35"/>
      <c r="F48" s="130"/>
      <c r="G48" s="129" t="s">
        <v>63</v>
      </c>
      <c r="H48" s="37">
        <v>8</v>
      </c>
      <c r="I48" s="127">
        <v>2</v>
      </c>
      <c r="J48" s="127">
        <v>1</v>
      </c>
      <c r="K48" s="37">
        <v>11</v>
      </c>
    </row>
    <row r="49" spans="2:11">
      <c r="B49" s="126">
        <v>46111</v>
      </c>
      <c r="C49" s="35">
        <v>0.29166666666666669</v>
      </c>
      <c r="D49" s="35">
        <v>0.75</v>
      </c>
      <c r="E49" s="35"/>
      <c r="F49" s="130"/>
      <c r="G49" s="129" t="s">
        <v>63</v>
      </c>
      <c r="H49" s="37">
        <v>8</v>
      </c>
      <c r="I49" s="127">
        <v>2</v>
      </c>
      <c r="J49" s="127">
        <v>1</v>
      </c>
      <c r="K49" s="37">
        <v>11</v>
      </c>
    </row>
    <row r="50" spans="2:11">
      <c r="B50" s="126">
        <v>46111</v>
      </c>
      <c r="C50" s="35">
        <v>0.29166666666666669</v>
      </c>
      <c r="D50" s="35">
        <v>0.75</v>
      </c>
      <c r="E50" s="35"/>
      <c r="F50" s="130"/>
      <c r="G50" s="129" t="s">
        <v>63</v>
      </c>
      <c r="H50" s="37">
        <v>8</v>
      </c>
      <c r="I50" s="127">
        <v>2</v>
      </c>
      <c r="J50" s="127">
        <v>1</v>
      </c>
      <c r="K50" s="37">
        <v>11</v>
      </c>
    </row>
    <row r="51" spans="2:11">
      <c r="B51" s="126">
        <v>46111</v>
      </c>
      <c r="C51" s="35">
        <v>0.29166666666666669</v>
      </c>
      <c r="D51" s="35">
        <v>0.75</v>
      </c>
      <c r="E51" s="35"/>
      <c r="F51" s="130"/>
      <c r="G51" s="129" t="s">
        <v>63</v>
      </c>
      <c r="H51" s="37">
        <v>8</v>
      </c>
      <c r="I51" s="127">
        <v>2</v>
      </c>
      <c r="J51" s="127">
        <v>1</v>
      </c>
      <c r="K51" s="37">
        <v>11</v>
      </c>
    </row>
    <row r="52" spans="2:11">
      <c r="B52" s="126">
        <v>46111</v>
      </c>
      <c r="C52" s="35">
        <v>0.29166666666666669</v>
      </c>
      <c r="D52" s="35">
        <v>0.75</v>
      </c>
      <c r="E52" s="35"/>
      <c r="F52" s="130"/>
      <c r="G52" s="129" t="s">
        <v>63</v>
      </c>
      <c r="H52" s="37">
        <v>8</v>
      </c>
      <c r="I52" s="127">
        <v>2</v>
      </c>
      <c r="J52" s="127">
        <v>1</v>
      </c>
      <c r="K52" s="37">
        <v>11</v>
      </c>
    </row>
    <row r="53" spans="2:11">
      <c r="B53" s="126">
        <v>46111</v>
      </c>
      <c r="C53" s="35">
        <v>0.29166666666666669</v>
      </c>
      <c r="D53" s="35">
        <v>0.75</v>
      </c>
      <c r="E53" s="35"/>
      <c r="F53" s="130"/>
      <c r="G53" s="129" t="s">
        <v>63</v>
      </c>
      <c r="H53" s="37">
        <v>8</v>
      </c>
      <c r="I53" s="127">
        <v>2</v>
      </c>
      <c r="J53" s="127">
        <v>1</v>
      </c>
      <c r="K53" s="37">
        <v>11</v>
      </c>
    </row>
    <row r="54" spans="2:11">
      <c r="B54" s="126">
        <v>46111</v>
      </c>
      <c r="C54" s="35">
        <v>0.29166666666666669</v>
      </c>
      <c r="D54" s="35">
        <v>0.75</v>
      </c>
      <c r="E54" s="35"/>
      <c r="F54" s="130"/>
      <c r="G54" s="129" t="s">
        <v>63</v>
      </c>
      <c r="H54" s="37">
        <v>8</v>
      </c>
      <c r="I54" s="127">
        <v>2</v>
      </c>
      <c r="J54" s="127">
        <v>1</v>
      </c>
      <c r="K54" s="37">
        <v>11</v>
      </c>
    </row>
    <row r="55" spans="2:11">
      <c r="B55" s="126">
        <v>46111</v>
      </c>
      <c r="C55" s="35">
        <v>0.29166666666666669</v>
      </c>
      <c r="D55" s="35">
        <v>0.75</v>
      </c>
      <c r="E55" s="35"/>
      <c r="F55" s="130"/>
      <c r="G55" s="129" t="s">
        <v>63</v>
      </c>
      <c r="H55" s="37">
        <v>8</v>
      </c>
      <c r="I55" s="127">
        <v>2</v>
      </c>
      <c r="J55" s="127">
        <v>1</v>
      </c>
      <c r="K55" s="37">
        <v>11</v>
      </c>
    </row>
    <row r="56" spans="2:11">
      <c r="B56" s="126">
        <v>46111</v>
      </c>
      <c r="C56" s="35">
        <v>0.29166666666666669</v>
      </c>
      <c r="D56" s="35">
        <v>0.75</v>
      </c>
      <c r="E56" s="35"/>
      <c r="F56" s="130"/>
      <c r="G56" s="129" t="s">
        <v>63</v>
      </c>
      <c r="H56" s="37">
        <v>8</v>
      </c>
      <c r="I56" s="127">
        <v>2</v>
      </c>
      <c r="J56" s="127">
        <v>1</v>
      </c>
      <c r="K56" s="37">
        <v>11</v>
      </c>
    </row>
    <row r="57" spans="2:11">
      <c r="B57" s="126">
        <v>46111</v>
      </c>
      <c r="C57" s="35">
        <v>0.29166666666666669</v>
      </c>
      <c r="D57" s="35">
        <v>0.75</v>
      </c>
      <c r="E57" s="35"/>
      <c r="F57" s="130"/>
      <c r="G57" s="129" t="s">
        <v>63</v>
      </c>
      <c r="H57" s="37">
        <v>8</v>
      </c>
      <c r="I57" s="127">
        <v>2</v>
      </c>
      <c r="J57" s="127">
        <v>1</v>
      </c>
      <c r="K57" s="37">
        <v>11</v>
      </c>
    </row>
    <row r="58" spans="2:11">
      <c r="B58" s="126">
        <v>46112</v>
      </c>
      <c r="C58" s="35">
        <v>0.29166666666666669</v>
      </c>
      <c r="D58" s="35">
        <v>0.625</v>
      </c>
      <c r="E58" s="35">
        <v>2.0833333333333332E-2</v>
      </c>
      <c r="F58" s="130"/>
      <c r="G58" s="129" t="s">
        <v>47</v>
      </c>
      <c r="H58" s="37">
        <v>8</v>
      </c>
      <c r="I58" s="127">
        <v>2</v>
      </c>
      <c r="J58" s="127">
        <v>0</v>
      </c>
      <c r="K58" s="37">
        <v>10</v>
      </c>
    </row>
    <row r="59" spans="2:11">
      <c r="B59" s="126">
        <v>46112</v>
      </c>
      <c r="C59" s="35">
        <v>0.29166666666666669</v>
      </c>
      <c r="D59" s="35">
        <v>0.625</v>
      </c>
      <c r="E59" s="35">
        <v>2.0833333333333332E-2</v>
      </c>
      <c r="F59" s="130"/>
      <c r="G59" s="129" t="s">
        <v>95</v>
      </c>
      <c r="H59" s="37">
        <v>8</v>
      </c>
      <c r="I59" s="127">
        <v>2</v>
      </c>
      <c r="J59" s="127">
        <v>0</v>
      </c>
      <c r="K59" s="37">
        <v>10</v>
      </c>
    </row>
    <row r="60" spans="2:11">
      <c r="B60" s="126">
        <v>46112</v>
      </c>
      <c r="C60" s="35">
        <v>0.29166666666666669</v>
      </c>
      <c r="D60" s="35">
        <v>0.625</v>
      </c>
      <c r="E60" s="35">
        <v>2.0833333333333332E-2</v>
      </c>
      <c r="F60" s="130"/>
      <c r="G60" s="129" t="s">
        <v>102</v>
      </c>
      <c r="H60" s="37">
        <v>8</v>
      </c>
      <c r="I60" s="127">
        <v>2</v>
      </c>
      <c r="J60" s="127">
        <v>0</v>
      </c>
      <c r="K60" s="37">
        <v>10</v>
      </c>
    </row>
    <row r="64" spans="2:11">
      <c r="H64" s="3"/>
      <c r="I64" s="3"/>
      <c r="J64" s="3"/>
    </row>
  </sheetData>
  <mergeCells count="7">
    <mergeCell ref="A32:A37"/>
    <mergeCell ref="A38:A42"/>
    <mergeCell ref="A2:A5"/>
    <mergeCell ref="A6:A11"/>
    <mergeCell ref="A12:A17"/>
    <mergeCell ref="A18:A25"/>
    <mergeCell ref="A26:A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445F8-781D-4B0D-A802-EB4FD7E7C0B2}">
  <dimension ref="A1:M38"/>
  <sheetViews>
    <sheetView topLeftCell="A10" workbookViewId="0">
      <selection activeCell="K37" sqref="K37"/>
    </sheetView>
  </sheetViews>
  <sheetFormatPr defaultRowHeight="14.5"/>
  <cols>
    <col min="1" max="1" width="23.81640625" bestFit="1" customWidth="1"/>
    <col min="6" max="6" width="13.7265625" bestFit="1" customWidth="1"/>
  </cols>
  <sheetData>
    <row r="1" spans="1:10">
      <c r="A1" s="2" t="s">
        <v>0</v>
      </c>
      <c r="B1" s="1" t="s">
        <v>3</v>
      </c>
      <c r="C1" s="1" t="s">
        <v>1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>
      <c r="A2" s="117">
        <v>46104</v>
      </c>
      <c r="B2" s="5">
        <v>0.5</v>
      </c>
      <c r="C2" s="5">
        <v>0.64583333333333337</v>
      </c>
      <c r="D2" s="5">
        <v>2.0833333333333332E-2</v>
      </c>
      <c r="E2" s="16"/>
      <c r="F2" s="125" t="s">
        <v>47</v>
      </c>
      <c r="G2" s="45">
        <v>8</v>
      </c>
      <c r="H2" s="89">
        <v>0</v>
      </c>
      <c r="I2" s="89">
        <v>0</v>
      </c>
      <c r="J2" s="45">
        <v>8</v>
      </c>
    </row>
    <row r="3" spans="1:10">
      <c r="A3" s="117">
        <v>46104</v>
      </c>
      <c r="B3" s="5">
        <v>0.5</v>
      </c>
      <c r="C3" s="5">
        <v>0.64583333333333337</v>
      </c>
      <c r="D3" s="5">
        <v>2.0833333333333332E-2</v>
      </c>
      <c r="E3" s="16"/>
      <c r="F3" s="125" t="s">
        <v>48</v>
      </c>
      <c r="G3" s="45">
        <v>8</v>
      </c>
      <c r="H3" s="89">
        <v>0</v>
      </c>
      <c r="I3" s="89">
        <v>0</v>
      </c>
      <c r="J3" s="45">
        <v>8</v>
      </c>
    </row>
    <row r="4" spans="1:10">
      <c r="A4" s="117">
        <v>46104</v>
      </c>
      <c r="B4" s="5">
        <v>0.5</v>
      </c>
      <c r="C4" s="5">
        <v>0.64583333333333337</v>
      </c>
      <c r="D4" s="5">
        <v>2.0833333333333332E-2</v>
      </c>
      <c r="E4" s="16"/>
      <c r="F4" s="125" t="s">
        <v>46</v>
      </c>
      <c r="G4" s="45">
        <v>8</v>
      </c>
      <c r="H4" s="89">
        <v>0</v>
      </c>
      <c r="I4" s="89">
        <v>0</v>
      </c>
      <c r="J4" s="45">
        <v>8</v>
      </c>
    </row>
    <row r="5" spans="1:10">
      <c r="A5" s="117">
        <v>46104</v>
      </c>
      <c r="B5" s="5">
        <v>0.5</v>
      </c>
      <c r="C5" s="5">
        <v>0.64583333333333337</v>
      </c>
      <c r="D5" s="5">
        <v>2.0833333333333332E-2</v>
      </c>
      <c r="E5" s="16"/>
      <c r="F5" s="125" t="s">
        <v>71</v>
      </c>
      <c r="G5" s="45">
        <v>8</v>
      </c>
      <c r="H5" s="89">
        <v>0</v>
      </c>
      <c r="I5" s="89">
        <v>0</v>
      </c>
      <c r="J5" s="45">
        <v>8</v>
      </c>
    </row>
    <row r="6" spans="1:10">
      <c r="A6" s="117">
        <v>46104</v>
      </c>
      <c r="B6" s="5">
        <v>0.5</v>
      </c>
      <c r="C6" s="5">
        <v>0.64583333333333337</v>
      </c>
      <c r="D6" s="5">
        <v>2.0833333333333332E-2</v>
      </c>
      <c r="E6" s="16"/>
      <c r="F6" s="125" t="s">
        <v>96</v>
      </c>
      <c r="G6" s="45">
        <v>8</v>
      </c>
      <c r="H6" s="89">
        <v>0</v>
      </c>
      <c r="I6" s="89">
        <v>0</v>
      </c>
      <c r="J6" s="45">
        <v>8</v>
      </c>
    </row>
    <row r="7" spans="1:10">
      <c r="A7" s="117">
        <v>46105</v>
      </c>
      <c r="B7" s="5">
        <v>0.29166666666666669</v>
      </c>
      <c r="C7" s="5">
        <v>0.75</v>
      </c>
      <c r="D7" s="5">
        <v>2.0833333333333332E-2</v>
      </c>
      <c r="E7" s="16"/>
      <c r="F7" s="125" t="s">
        <v>47</v>
      </c>
      <c r="G7" s="45">
        <v>8</v>
      </c>
      <c r="H7" s="89">
        <v>2</v>
      </c>
      <c r="I7" s="89">
        <v>0.5</v>
      </c>
      <c r="J7" s="45">
        <v>10.5</v>
      </c>
    </row>
    <row r="8" spans="1:10">
      <c r="A8" s="117">
        <v>46105</v>
      </c>
      <c r="B8" s="5">
        <v>0.29166666666666669</v>
      </c>
      <c r="C8" s="5">
        <v>0.64583333333333337</v>
      </c>
      <c r="D8" s="5">
        <v>2.0833333333333332E-2</v>
      </c>
      <c r="E8" s="16"/>
      <c r="F8" s="125" t="s">
        <v>71</v>
      </c>
      <c r="G8" s="45">
        <v>8</v>
      </c>
      <c r="H8" s="89">
        <v>0</v>
      </c>
      <c r="I8" s="89">
        <v>0</v>
      </c>
      <c r="J8" s="45">
        <v>8</v>
      </c>
    </row>
    <row r="9" spans="1:10">
      <c r="A9" s="117">
        <v>46105</v>
      </c>
      <c r="B9" s="5">
        <v>0.29166666666666669</v>
      </c>
      <c r="C9" s="5">
        <v>0.75</v>
      </c>
      <c r="D9" s="5">
        <v>2.0833333333333332E-2</v>
      </c>
      <c r="E9" s="16"/>
      <c r="F9" s="125" t="s">
        <v>96</v>
      </c>
      <c r="G9" s="45">
        <v>8</v>
      </c>
      <c r="H9" s="89">
        <v>2</v>
      </c>
      <c r="I9" s="89">
        <v>0.5</v>
      </c>
      <c r="J9" s="45">
        <v>10.5</v>
      </c>
    </row>
    <row r="10" spans="1:10">
      <c r="A10" s="117">
        <v>46105</v>
      </c>
      <c r="B10" s="5">
        <v>0.29166666666666669</v>
      </c>
      <c r="C10" s="5">
        <v>0.75</v>
      </c>
      <c r="D10" s="5">
        <v>2.0833333333333332E-2</v>
      </c>
      <c r="E10" s="16"/>
      <c r="F10" s="125" t="s">
        <v>95</v>
      </c>
      <c r="G10" s="45">
        <v>8</v>
      </c>
      <c r="H10" s="89">
        <v>2</v>
      </c>
      <c r="I10" s="89">
        <v>0.5</v>
      </c>
      <c r="J10" s="45">
        <v>10.5</v>
      </c>
    </row>
    <row r="11" spans="1:10">
      <c r="A11" s="117">
        <v>46106</v>
      </c>
      <c r="B11" s="5">
        <v>0.29166666666666669</v>
      </c>
      <c r="C11" s="5">
        <v>0.70833333333333337</v>
      </c>
      <c r="D11" s="5">
        <v>2.0833333333333332E-2</v>
      </c>
      <c r="E11" s="16"/>
      <c r="F11" s="125" t="s">
        <v>47</v>
      </c>
      <c r="G11" s="45">
        <v>8</v>
      </c>
      <c r="H11" s="89">
        <v>1.5</v>
      </c>
      <c r="I11" s="89">
        <v>0</v>
      </c>
      <c r="J11" s="45">
        <v>9.5</v>
      </c>
    </row>
    <row r="12" spans="1:10">
      <c r="A12" s="117">
        <v>46106</v>
      </c>
      <c r="B12" s="5">
        <v>0.29166666666666669</v>
      </c>
      <c r="C12" s="5">
        <v>0.70833333333333337</v>
      </c>
      <c r="D12" s="5">
        <v>2.0833333333333332E-2</v>
      </c>
      <c r="E12" s="16"/>
      <c r="F12" s="125" t="s">
        <v>48</v>
      </c>
      <c r="G12" s="45">
        <v>8</v>
      </c>
      <c r="H12" s="89">
        <v>1.5</v>
      </c>
      <c r="I12" s="89">
        <v>0</v>
      </c>
      <c r="J12" s="45">
        <v>9.5</v>
      </c>
    </row>
    <row r="13" spans="1:10">
      <c r="A13" s="117">
        <v>46106</v>
      </c>
      <c r="B13" s="5">
        <v>0.29166666666666669</v>
      </c>
      <c r="C13" s="5">
        <v>0.70833333333333337</v>
      </c>
      <c r="D13" s="5">
        <v>2.0833333333333332E-2</v>
      </c>
      <c r="E13" s="16"/>
      <c r="F13" s="125" t="s">
        <v>46</v>
      </c>
      <c r="G13" s="45">
        <v>8</v>
      </c>
      <c r="H13" s="89">
        <v>1.5</v>
      </c>
      <c r="I13" s="89">
        <v>0</v>
      </c>
      <c r="J13" s="45">
        <v>9.5</v>
      </c>
    </row>
    <row r="14" spans="1:10">
      <c r="A14" s="117">
        <v>46106</v>
      </c>
      <c r="B14" s="5">
        <v>0.29166666666666669</v>
      </c>
      <c r="C14" s="5">
        <v>0.70833333333333337</v>
      </c>
      <c r="D14" s="5">
        <v>2.0833333333333332E-2</v>
      </c>
      <c r="E14" s="16"/>
      <c r="F14" s="125" t="s">
        <v>71</v>
      </c>
      <c r="G14" s="45">
        <v>8</v>
      </c>
      <c r="H14" s="89">
        <v>1.5</v>
      </c>
      <c r="I14" s="89">
        <v>0</v>
      </c>
      <c r="J14" s="45">
        <v>9.5</v>
      </c>
    </row>
    <row r="15" spans="1:10">
      <c r="A15" s="117">
        <v>46106</v>
      </c>
      <c r="B15" s="5">
        <v>0.29166666666666669</v>
      </c>
      <c r="C15" s="5">
        <v>0.70833333333333337</v>
      </c>
      <c r="D15" s="5">
        <v>2.0833333333333332E-2</v>
      </c>
      <c r="E15" s="16"/>
      <c r="F15" s="125" t="s">
        <v>95</v>
      </c>
      <c r="G15" s="45">
        <v>8</v>
      </c>
      <c r="H15" s="89">
        <v>1.5</v>
      </c>
      <c r="I15" s="89">
        <v>0</v>
      </c>
      <c r="J15" s="45">
        <v>9.5</v>
      </c>
    </row>
    <row r="16" spans="1:10">
      <c r="A16" s="117">
        <v>46106</v>
      </c>
      <c r="B16" s="5">
        <v>0.29166666666666669</v>
      </c>
      <c r="C16" s="5">
        <v>0.45833333333333331</v>
      </c>
      <c r="D16" s="5"/>
      <c r="E16" s="16"/>
      <c r="F16" s="125" t="s">
        <v>53</v>
      </c>
      <c r="G16" s="45">
        <v>3.9999999999999991</v>
      </c>
      <c r="H16" s="89">
        <v>0</v>
      </c>
      <c r="I16" s="89">
        <v>0</v>
      </c>
      <c r="J16" s="45">
        <v>3.9999999999999991</v>
      </c>
    </row>
    <row r="17" spans="1:10">
      <c r="A17" s="117">
        <v>46107</v>
      </c>
      <c r="B17" s="5">
        <v>0.29166666666666669</v>
      </c>
      <c r="C17" s="5">
        <v>0.66666666666666663</v>
      </c>
      <c r="D17" s="5"/>
      <c r="E17" s="16"/>
      <c r="F17" s="125" t="s">
        <v>47</v>
      </c>
      <c r="G17" s="45">
        <v>8</v>
      </c>
      <c r="H17" s="89">
        <v>0.99999999999999822</v>
      </c>
      <c r="I17" s="89">
        <v>0</v>
      </c>
      <c r="J17" s="45">
        <v>8.9999999999999982</v>
      </c>
    </row>
    <row r="18" spans="1:10">
      <c r="A18" s="117">
        <v>46107</v>
      </c>
      <c r="B18" s="5">
        <v>0.29166666666666669</v>
      </c>
      <c r="C18" s="5">
        <v>0.66666666666666663</v>
      </c>
      <c r="D18" s="5"/>
      <c r="E18" s="16"/>
      <c r="F18" s="125" t="s">
        <v>95</v>
      </c>
      <c r="G18" s="45">
        <v>8</v>
      </c>
      <c r="H18" s="89">
        <v>0.99999999999999822</v>
      </c>
      <c r="I18" s="89">
        <v>0</v>
      </c>
      <c r="J18" s="45">
        <v>8.9999999999999982</v>
      </c>
    </row>
    <row r="19" spans="1:10">
      <c r="A19" s="117">
        <v>46107</v>
      </c>
      <c r="B19" s="5">
        <v>0.29166666666666669</v>
      </c>
      <c r="C19" s="5">
        <v>0.66666666666666663</v>
      </c>
      <c r="D19" s="5"/>
      <c r="E19" s="16"/>
      <c r="F19" s="125" t="s">
        <v>46</v>
      </c>
      <c r="G19" s="45">
        <v>8</v>
      </c>
      <c r="H19" s="89">
        <v>0.99999999999999822</v>
      </c>
      <c r="I19" s="89">
        <v>0</v>
      </c>
      <c r="J19" s="45">
        <v>8.9999999999999982</v>
      </c>
    </row>
    <row r="20" spans="1:10">
      <c r="A20" s="117">
        <v>46107</v>
      </c>
      <c r="B20" s="5">
        <v>0.375</v>
      </c>
      <c r="C20" s="5">
        <v>0.66666666666666663</v>
      </c>
      <c r="D20" s="5"/>
      <c r="E20" s="16"/>
      <c r="F20" s="125" t="s">
        <v>53</v>
      </c>
      <c r="G20" s="45">
        <v>6.9999999999999991</v>
      </c>
      <c r="H20" s="89">
        <v>0</v>
      </c>
      <c r="I20" s="89">
        <v>0</v>
      </c>
      <c r="J20" s="45">
        <v>6.9999999999999991</v>
      </c>
    </row>
    <row r="21" spans="1:10">
      <c r="A21" s="117">
        <v>46107</v>
      </c>
      <c r="B21" s="5">
        <v>0.33333333333333331</v>
      </c>
      <c r="C21" s="5">
        <v>0.66666666666666663</v>
      </c>
      <c r="D21" s="5"/>
      <c r="E21" s="16"/>
      <c r="F21" s="125" t="s">
        <v>63</v>
      </c>
      <c r="G21" s="45">
        <v>8</v>
      </c>
      <c r="H21" s="89">
        <v>0</v>
      </c>
      <c r="I21" s="89">
        <v>0</v>
      </c>
      <c r="J21" s="45">
        <v>8</v>
      </c>
    </row>
    <row r="22" spans="1:10">
      <c r="A22" s="117">
        <v>46107</v>
      </c>
      <c r="B22" s="5">
        <v>0.33333333333333331</v>
      </c>
      <c r="C22" s="5">
        <v>0.66666666666666663</v>
      </c>
      <c r="D22" s="5"/>
      <c r="E22" s="16"/>
      <c r="F22" s="125" t="s">
        <v>63</v>
      </c>
      <c r="G22" s="45">
        <v>8</v>
      </c>
      <c r="H22" s="89">
        <v>0</v>
      </c>
      <c r="I22" s="89">
        <v>0</v>
      </c>
      <c r="J22" s="45">
        <v>8</v>
      </c>
    </row>
    <row r="23" spans="1:10">
      <c r="A23" s="117">
        <v>46107</v>
      </c>
      <c r="B23" s="5">
        <v>0.33333333333333331</v>
      </c>
      <c r="C23" s="5">
        <v>0.66666666666666663</v>
      </c>
      <c r="D23" s="5"/>
      <c r="E23" s="16"/>
      <c r="F23" s="125" t="s">
        <v>63</v>
      </c>
      <c r="G23" s="45">
        <v>8</v>
      </c>
      <c r="H23" s="89">
        <v>0</v>
      </c>
      <c r="I23" s="89">
        <v>0</v>
      </c>
      <c r="J23" s="45">
        <v>8</v>
      </c>
    </row>
    <row r="24" spans="1:10">
      <c r="A24" s="117">
        <v>46107</v>
      </c>
      <c r="B24" s="5">
        <v>0.33333333333333331</v>
      </c>
      <c r="C24" s="5">
        <v>0.66666666666666663</v>
      </c>
      <c r="D24" s="5"/>
      <c r="E24" s="16"/>
      <c r="F24" s="125" t="s">
        <v>63</v>
      </c>
      <c r="G24" s="45">
        <v>8</v>
      </c>
      <c r="H24" s="89">
        <v>0</v>
      </c>
      <c r="I24" s="89">
        <v>0</v>
      </c>
      <c r="J24" s="45">
        <v>8</v>
      </c>
    </row>
    <row r="25" spans="1:10">
      <c r="A25" s="117">
        <v>46108</v>
      </c>
      <c r="B25" s="5">
        <v>0.29166666666666669</v>
      </c>
      <c r="C25" s="5">
        <v>0.5</v>
      </c>
      <c r="D25" s="5"/>
      <c r="E25" s="16"/>
      <c r="F25" s="125" t="s">
        <v>47</v>
      </c>
      <c r="G25" s="45">
        <v>5</v>
      </c>
      <c r="H25" s="89">
        <v>0</v>
      </c>
      <c r="I25" s="89">
        <v>0</v>
      </c>
      <c r="J25" s="45">
        <v>5</v>
      </c>
    </row>
    <row r="26" spans="1:10">
      <c r="A26" s="117">
        <v>46108</v>
      </c>
      <c r="B26" s="5">
        <v>0.29166666666666669</v>
      </c>
      <c r="C26" s="5">
        <v>0.5</v>
      </c>
      <c r="D26" s="5"/>
      <c r="E26" s="16"/>
      <c r="F26" s="125" t="s">
        <v>95</v>
      </c>
      <c r="G26" s="45">
        <v>5</v>
      </c>
      <c r="H26" s="89">
        <v>0</v>
      </c>
      <c r="I26" s="89">
        <v>0</v>
      </c>
      <c r="J26" s="45">
        <v>5</v>
      </c>
    </row>
    <row r="27" spans="1:10">
      <c r="A27" s="117">
        <v>46108</v>
      </c>
      <c r="B27" s="5">
        <v>0.29166666666666669</v>
      </c>
      <c r="C27" s="5">
        <v>0.5</v>
      </c>
      <c r="D27" s="5"/>
      <c r="E27" s="16"/>
      <c r="F27" s="125" t="s">
        <v>46</v>
      </c>
      <c r="G27" s="45">
        <v>5</v>
      </c>
      <c r="H27" s="89">
        <v>0</v>
      </c>
      <c r="I27" s="89">
        <v>0</v>
      </c>
      <c r="J27" s="45">
        <v>5</v>
      </c>
    </row>
    <row r="28" spans="1:10">
      <c r="A28" s="117">
        <v>46108</v>
      </c>
      <c r="B28" s="5">
        <v>0.29166666666666669</v>
      </c>
      <c r="C28" s="5">
        <v>0.5</v>
      </c>
      <c r="D28" s="5"/>
      <c r="E28" s="16"/>
      <c r="F28" s="125" t="s">
        <v>71</v>
      </c>
      <c r="G28" s="45">
        <v>5</v>
      </c>
      <c r="H28" s="89">
        <v>0</v>
      </c>
      <c r="I28" s="89">
        <v>0</v>
      </c>
      <c r="J28" s="45">
        <v>5</v>
      </c>
    </row>
    <row r="35" spans="7:13">
      <c r="G35" s="3">
        <f>SUM(G2:G28)</f>
        <v>199</v>
      </c>
      <c r="H35" s="3">
        <f>SUM(H2:H28)</f>
        <v>16.499999999999993</v>
      </c>
      <c r="I35" s="3">
        <f>SUM(I2:I28)</f>
        <v>1.5</v>
      </c>
    </row>
    <row r="36" spans="7:13">
      <c r="G36">
        <v>85</v>
      </c>
      <c r="H36">
        <v>105</v>
      </c>
      <c r="I36">
        <v>120</v>
      </c>
      <c r="K36">
        <v>203</v>
      </c>
      <c r="L36" t="s">
        <v>98</v>
      </c>
    </row>
    <row r="38" spans="7:13">
      <c r="G38">
        <f>G35*G36</f>
        <v>16915</v>
      </c>
      <c r="H38">
        <f>H35*H36</f>
        <v>1732.4999999999993</v>
      </c>
      <c r="I38">
        <f>I35*I36</f>
        <v>180</v>
      </c>
      <c r="K38">
        <f>SUM(G38:I38)</f>
        <v>18827.5</v>
      </c>
      <c r="M38">
        <f>K38/K36</f>
        <v>92.746305418719217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AD0A1-8C8D-413B-876D-FBCDEF9DE99A}">
  <dimension ref="A1:Y85"/>
  <sheetViews>
    <sheetView topLeftCell="A46" workbookViewId="0">
      <selection activeCell="P82" sqref="P82"/>
    </sheetView>
  </sheetViews>
  <sheetFormatPr defaultRowHeight="14.5"/>
  <cols>
    <col min="3" max="3" width="26.453125" bestFit="1" customWidth="1"/>
    <col min="8" max="8" width="14.81640625" bestFit="1" customWidth="1"/>
    <col min="9" max="9" width="8.81640625" bestFit="1" customWidth="1"/>
    <col min="10" max="10" width="15" bestFit="1" customWidth="1"/>
  </cols>
  <sheetData>
    <row r="1" spans="1:13">
      <c r="A1" s="39" t="s">
        <v>2</v>
      </c>
      <c r="B1" s="39" t="s">
        <v>58</v>
      </c>
      <c r="C1" s="40" t="s">
        <v>0</v>
      </c>
      <c r="D1" s="39" t="s">
        <v>3</v>
      </c>
      <c r="E1" s="39" t="s">
        <v>1</v>
      </c>
      <c r="F1" s="39" t="s">
        <v>4</v>
      </c>
      <c r="G1" s="39" t="s">
        <v>5</v>
      </c>
      <c r="H1" s="39" t="s">
        <v>6</v>
      </c>
      <c r="I1" s="39" t="s">
        <v>7</v>
      </c>
      <c r="J1" s="39" t="s">
        <v>8</v>
      </c>
      <c r="K1" s="39" t="s">
        <v>9</v>
      </c>
      <c r="L1" s="39" t="s">
        <v>10</v>
      </c>
      <c r="M1" s="39" t="s">
        <v>11</v>
      </c>
    </row>
    <row r="2" spans="1:13">
      <c r="A2" s="32"/>
      <c r="B2" s="32"/>
      <c r="C2" s="33">
        <v>46055</v>
      </c>
      <c r="D2" s="34">
        <v>0.25</v>
      </c>
      <c r="E2" s="34">
        <v>0.64583333333333337</v>
      </c>
      <c r="F2" s="35">
        <v>2.0833333333333332E-2</v>
      </c>
      <c r="H2" s="36" t="s">
        <v>45</v>
      </c>
      <c r="I2" s="37">
        <v>8</v>
      </c>
      <c r="J2" s="37">
        <v>1.0000000000000018</v>
      </c>
      <c r="K2" s="37">
        <v>0</v>
      </c>
      <c r="L2" s="37">
        <v>9.0000000000000018</v>
      </c>
    </row>
    <row r="3" spans="1:13">
      <c r="A3" s="32"/>
      <c r="B3" s="32"/>
      <c r="C3" s="33">
        <v>46055</v>
      </c>
      <c r="D3" s="34">
        <v>0.25</v>
      </c>
      <c r="E3" s="34">
        <v>0.64583333333333337</v>
      </c>
      <c r="F3" s="35">
        <v>2.0833333333333332E-2</v>
      </c>
      <c r="H3" s="36" t="s">
        <v>46</v>
      </c>
      <c r="I3" s="37">
        <v>8</v>
      </c>
      <c r="J3" s="37">
        <v>1.0000000000000018</v>
      </c>
      <c r="K3" s="37">
        <v>0</v>
      </c>
      <c r="L3" s="37">
        <v>9.0000000000000018</v>
      </c>
    </row>
    <row r="4" spans="1:13">
      <c r="A4" s="32"/>
      <c r="B4" s="32"/>
      <c r="C4" s="33">
        <v>46055</v>
      </c>
      <c r="D4" s="34">
        <v>0.29166666666666669</v>
      </c>
      <c r="E4" s="34">
        <v>0.64583333333333337</v>
      </c>
      <c r="F4" s="35">
        <v>2.0833333333333332E-2</v>
      </c>
      <c r="H4" s="36" t="s">
        <v>47</v>
      </c>
      <c r="I4" s="37">
        <v>8</v>
      </c>
      <c r="J4" s="37">
        <v>0</v>
      </c>
      <c r="K4" s="37">
        <v>0</v>
      </c>
      <c r="L4" s="37">
        <v>8</v>
      </c>
    </row>
    <row r="5" spans="1:13">
      <c r="A5" s="32"/>
      <c r="B5" s="32"/>
      <c r="C5" s="33">
        <v>46055</v>
      </c>
      <c r="D5" s="34">
        <v>0.29166666666666669</v>
      </c>
      <c r="E5" s="34">
        <v>0.64583333333333337</v>
      </c>
      <c r="F5" s="35">
        <v>2.0833333333333332E-2</v>
      </c>
      <c r="H5" s="36" t="s">
        <v>48</v>
      </c>
      <c r="I5" s="37">
        <v>8</v>
      </c>
      <c r="J5" s="37">
        <v>0</v>
      </c>
      <c r="K5" s="37">
        <v>0</v>
      </c>
      <c r="L5" s="37">
        <v>8</v>
      </c>
    </row>
    <row r="6" spans="1:13">
      <c r="A6" s="38"/>
      <c r="B6" s="38"/>
      <c r="C6" s="33">
        <v>46056</v>
      </c>
      <c r="D6" s="34">
        <v>0.29166666666666669</v>
      </c>
      <c r="E6" s="34">
        <v>0.64583333333333337</v>
      </c>
      <c r="F6" s="35">
        <v>2.0833333333333332E-2</v>
      </c>
      <c r="H6" s="36" t="s">
        <v>47</v>
      </c>
      <c r="I6" s="37">
        <v>8</v>
      </c>
      <c r="J6" s="37">
        <v>0</v>
      </c>
      <c r="K6" s="37">
        <v>0</v>
      </c>
      <c r="L6" s="37">
        <v>8</v>
      </c>
    </row>
    <row r="7" spans="1:13">
      <c r="A7" s="38"/>
      <c r="B7" s="38"/>
      <c r="C7" s="33">
        <v>46056</v>
      </c>
      <c r="D7" s="34">
        <v>0.29166666666666669</v>
      </c>
      <c r="E7" s="34">
        <v>0.64583333333333337</v>
      </c>
      <c r="F7" s="35">
        <v>2.0833333333333332E-2</v>
      </c>
      <c r="H7" s="36" t="s">
        <v>48</v>
      </c>
      <c r="I7" s="37">
        <v>8</v>
      </c>
      <c r="J7" s="37">
        <v>0</v>
      </c>
      <c r="K7" s="37">
        <v>0</v>
      </c>
      <c r="L7" s="37">
        <v>8</v>
      </c>
    </row>
    <row r="8" spans="1:13">
      <c r="A8" s="38"/>
      <c r="B8" s="38"/>
      <c r="C8" s="33">
        <v>46056</v>
      </c>
      <c r="D8" s="34">
        <v>0.29166666666666669</v>
      </c>
      <c r="E8" s="34">
        <v>0.64583333333333337</v>
      </c>
      <c r="F8" s="35">
        <v>2.0833333333333332E-2</v>
      </c>
      <c r="H8" s="36" t="s">
        <v>49</v>
      </c>
      <c r="I8" s="37">
        <v>8</v>
      </c>
      <c r="J8" s="37">
        <v>0</v>
      </c>
      <c r="K8" s="37">
        <v>0</v>
      </c>
      <c r="L8" s="37">
        <v>8</v>
      </c>
      <c r="M8" t="s">
        <v>50</v>
      </c>
    </row>
    <row r="9" spans="1:13">
      <c r="A9" s="38"/>
      <c r="B9" s="38"/>
      <c r="C9" s="33">
        <v>46056</v>
      </c>
      <c r="D9" s="34">
        <v>0.29166666666666669</v>
      </c>
      <c r="E9" s="34">
        <v>0.64583333333333337</v>
      </c>
      <c r="F9" s="35">
        <v>2.0833333333333332E-2</v>
      </c>
      <c r="H9" s="36" t="s">
        <v>51</v>
      </c>
      <c r="I9" s="37">
        <v>8</v>
      </c>
      <c r="J9" s="37">
        <v>0</v>
      </c>
      <c r="K9" s="37">
        <v>0</v>
      </c>
      <c r="L9" s="37">
        <v>8</v>
      </c>
      <c r="M9" t="s">
        <v>50</v>
      </c>
    </row>
    <row r="10" spans="1:13">
      <c r="A10" s="38"/>
      <c r="B10" s="38"/>
      <c r="C10" s="33">
        <v>46057</v>
      </c>
      <c r="D10" s="34">
        <v>0.29166666666666669</v>
      </c>
      <c r="E10" s="34">
        <v>0.75</v>
      </c>
      <c r="F10" s="35">
        <v>2.0833333333333332E-2</v>
      </c>
      <c r="H10" s="36" t="s">
        <v>47</v>
      </c>
      <c r="I10" s="37">
        <v>8</v>
      </c>
      <c r="J10" s="37">
        <v>2</v>
      </c>
      <c r="K10" s="37">
        <v>0.5</v>
      </c>
      <c r="L10" s="37">
        <v>10.5</v>
      </c>
    </row>
    <row r="11" spans="1:13">
      <c r="A11" s="38"/>
      <c r="B11" s="38"/>
      <c r="C11" s="33">
        <v>46057</v>
      </c>
      <c r="D11" s="34">
        <v>0.29166666666666669</v>
      </c>
      <c r="E11" s="34">
        <v>0.66666666666666663</v>
      </c>
      <c r="F11" s="35">
        <v>2.0833333333333332E-2</v>
      </c>
      <c r="H11" s="36" t="s">
        <v>52</v>
      </c>
      <c r="I11" s="37">
        <v>8</v>
      </c>
      <c r="J11" s="37">
        <v>0.5</v>
      </c>
      <c r="K11" s="37">
        <v>0</v>
      </c>
      <c r="L11" s="37">
        <v>8.5</v>
      </c>
    </row>
    <row r="12" spans="1:13">
      <c r="A12" s="38"/>
      <c r="B12" s="38"/>
      <c r="C12" s="33">
        <v>46057</v>
      </c>
      <c r="D12" s="34">
        <v>0.45833333333333331</v>
      </c>
      <c r="E12" s="34">
        <v>0.75</v>
      </c>
      <c r="F12" s="35">
        <v>2.0833333333333332E-2</v>
      </c>
      <c r="H12" s="36" t="s">
        <v>53</v>
      </c>
      <c r="I12" s="37">
        <v>6.5000000000000009</v>
      </c>
      <c r="J12" s="37">
        <v>0</v>
      </c>
      <c r="K12" s="37">
        <v>0</v>
      </c>
      <c r="L12" s="37">
        <v>6.5000000000000009</v>
      </c>
    </row>
    <row r="13" spans="1:13">
      <c r="A13" s="38"/>
      <c r="B13" s="38"/>
      <c r="C13" s="33">
        <v>46057</v>
      </c>
      <c r="D13" s="34">
        <v>0.29166666666666669</v>
      </c>
      <c r="E13" s="34">
        <v>0.64583333333333337</v>
      </c>
      <c r="F13" s="35">
        <v>2.0833333333333332E-2</v>
      </c>
      <c r="H13" s="36" t="s">
        <v>49</v>
      </c>
      <c r="I13" s="37">
        <v>8</v>
      </c>
      <c r="J13" s="37">
        <v>0</v>
      </c>
      <c r="K13" s="37">
        <v>0</v>
      </c>
      <c r="L13" s="37">
        <v>8</v>
      </c>
      <c r="M13" t="s">
        <v>50</v>
      </c>
    </row>
    <row r="14" spans="1:13">
      <c r="A14" s="38"/>
      <c r="B14" s="38"/>
      <c r="C14" s="33">
        <v>46057</v>
      </c>
      <c r="D14" s="34">
        <v>0.29166666666666669</v>
      </c>
      <c r="E14" s="34">
        <v>0.64583333333333337</v>
      </c>
      <c r="F14" s="35">
        <v>2.0833333333333332E-2</v>
      </c>
      <c r="H14" s="36" t="s">
        <v>51</v>
      </c>
      <c r="I14" s="37">
        <v>8</v>
      </c>
      <c r="J14" s="37">
        <v>0</v>
      </c>
      <c r="K14" s="37">
        <v>0</v>
      </c>
      <c r="L14" s="37">
        <v>8</v>
      </c>
      <c r="M14" t="s">
        <v>50</v>
      </c>
    </row>
    <row r="15" spans="1:13">
      <c r="A15" s="38"/>
      <c r="B15" s="38"/>
      <c r="C15" s="33">
        <v>46058</v>
      </c>
      <c r="D15" s="34">
        <v>0.29166666666666669</v>
      </c>
      <c r="E15" s="34">
        <v>0.75</v>
      </c>
      <c r="F15" s="35">
        <v>2.0833333333333332E-2</v>
      </c>
      <c r="H15" s="36" t="s">
        <v>47</v>
      </c>
      <c r="I15" s="37">
        <v>8</v>
      </c>
      <c r="J15" s="37">
        <v>2</v>
      </c>
      <c r="K15" s="37">
        <v>0.5</v>
      </c>
      <c r="L15" s="37">
        <v>10.5</v>
      </c>
    </row>
    <row r="16" spans="1:13">
      <c r="A16" s="38"/>
      <c r="B16" s="38"/>
      <c r="C16" s="33">
        <v>46058</v>
      </c>
      <c r="D16" s="34">
        <v>0.29166666666666669</v>
      </c>
      <c r="E16" s="34">
        <v>0.64583333333333337</v>
      </c>
      <c r="F16" s="35">
        <v>2.0833333333333332E-2</v>
      </c>
      <c r="H16" s="36" t="s">
        <v>52</v>
      </c>
      <c r="I16" s="37">
        <v>8</v>
      </c>
      <c r="J16" s="37">
        <v>0</v>
      </c>
      <c r="K16" s="37">
        <v>0</v>
      </c>
      <c r="L16" s="37">
        <v>8</v>
      </c>
    </row>
    <row r="17" spans="1:13">
      <c r="A17" s="38"/>
      <c r="B17" s="38"/>
      <c r="C17" s="33">
        <v>46058</v>
      </c>
      <c r="D17" s="34">
        <v>0.29166666666666669</v>
      </c>
      <c r="E17" s="34">
        <v>0.75</v>
      </c>
      <c r="F17" s="35">
        <v>2.0833333333333332E-2</v>
      </c>
      <c r="H17" s="36" t="s">
        <v>53</v>
      </c>
      <c r="I17" s="37">
        <v>8</v>
      </c>
      <c r="J17" s="37">
        <v>2</v>
      </c>
      <c r="K17" s="37">
        <v>0.5</v>
      </c>
      <c r="L17" s="37">
        <v>10.5</v>
      </c>
    </row>
    <row r="18" spans="1:13">
      <c r="A18" s="38"/>
      <c r="B18" s="38"/>
      <c r="C18" s="33">
        <v>46058</v>
      </c>
      <c r="D18" s="34">
        <v>0.29166666666666669</v>
      </c>
      <c r="E18" s="34">
        <v>0.64583333333333337</v>
      </c>
      <c r="F18" s="35">
        <v>2.0833333333333332E-2</v>
      </c>
      <c r="H18" s="36" t="s">
        <v>49</v>
      </c>
      <c r="I18" s="37">
        <v>8</v>
      </c>
      <c r="J18" s="37">
        <v>0</v>
      </c>
      <c r="K18" s="37">
        <v>0</v>
      </c>
      <c r="L18" s="37">
        <v>8</v>
      </c>
      <c r="M18" t="s">
        <v>50</v>
      </c>
    </row>
    <row r="19" spans="1:13">
      <c r="A19" s="38"/>
      <c r="B19" s="38"/>
      <c r="C19" s="33">
        <v>46058</v>
      </c>
      <c r="D19" s="34">
        <v>0.29166666666666669</v>
      </c>
      <c r="E19" s="34">
        <v>0.64583333333333337</v>
      </c>
      <c r="F19" s="35">
        <v>2.0833333333333332E-2</v>
      </c>
      <c r="H19" s="36" t="s">
        <v>51</v>
      </c>
      <c r="I19" s="37">
        <v>8</v>
      </c>
      <c r="J19" s="37">
        <v>0</v>
      </c>
      <c r="K19" s="37">
        <v>0</v>
      </c>
      <c r="L19" s="37">
        <v>8</v>
      </c>
      <c r="M19" t="s">
        <v>50</v>
      </c>
    </row>
    <row r="20" spans="1:13">
      <c r="A20" s="38"/>
      <c r="B20" s="38"/>
      <c r="C20" s="33">
        <v>46058</v>
      </c>
      <c r="D20" s="34">
        <v>0.29166666666666669</v>
      </c>
      <c r="E20" s="34">
        <v>0.64583333333333337</v>
      </c>
      <c r="F20" s="35">
        <v>2.0833333333333332E-2</v>
      </c>
      <c r="H20" s="36" t="s">
        <v>54</v>
      </c>
      <c r="I20" s="37">
        <v>8</v>
      </c>
      <c r="J20" s="37">
        <v>0</v>
      </c>
      <c r="K20" s="37">
        <v>0</v>
      </c>
      <c r="L20" s="37">
        <v>8</v>
      </c>
      <c r="M20" t="s">
        <v>55</v>
      </c>
    </row>
    <row r="21" spans="1:13">
      <c r="A21" s="38"/>
      <c r="B21" s="38"/>
      <c r="C21" s="33">
        <v>46059</v>
      </c>
      <c r="D21" s="34">
        <v>0.29166666666666669</v>
      </c>
      <c r="E21" s="34">
        <v>0.75</v>
      </c>
      <c r="F21" s="35">
        <v>2.0833333333333332E-2</v>
      </c>
      <c r="H21" s="36" t="s">
        <v>47</v>
      </c>
      <c r="I21" s="37">
        <v>8</v>
      </c>
      <c r="J21" s="37">
        <v>2</v>
      </c>
      <c r="K21" s="37">
        <v>0.5</v>
      </c>
      <c r="L21" s="37">
        <v>10.5</v>
      </c>
    </row>
    <row r="22" spans="1:13">
      <c r="A22" s="38"/>
      <c r="B22" s="38"/>
      <c r="C22" s="33">
        <v>46059</v>
      </c>
      <c r="D22" s="34">
        <v>0.29166666666666669</v>
      </c>
      <c r="E22" s="34">
        <v>0.64583333333333337</v>
      </c>
      <c r="F22" s="35">
        <v>2.0833333333333332E-2</v>
      </c>
      <c r="H22" s="36" t="s">
        <v>52</v>
      </c>
      <c r="I22" s="37">
        <v>8</v>
      </c>
      <c r="J22" s="37">
        <v>0</v>
      </c>
      <c r="K22" s="37">
        <v>0</v>
      </c>
      <c r="L22" s="37">
        <v>8</v>
      </c>
    </row>
    <row r="23" spans="1:13">
      <c r="A23" s="38"/>
      <c r="B23" s="38"/>
      <c r="C23" s="33">
        <v>46059</v>
      </c>
      <c r="D23" s="34">
        <v>0.29166666666666669</v>
      </c>
      <c r="E23" s="34">
        <v>0.75</v>
      </c>
      <c r="F23" s="35">
        <v>2.0833333333333332E-2</v>
      </c>
      <c r="H23" s="36" t="s">
        <v>56</v>
      </c>
      <c r="I23" s="37">
        <v>8</v>
      </c>
      <c r="J23" s="37">
        <v>2</v>
      </c>
      <c r="K23" s="37">
        <v>0.5</v>
      </c>
      <c r="L23" s="37">
        <v>10.5</v>
      </c>
    </row>
    <row r="24" spans="1:13">
      <c r="A24" s="38"/>
      <c r="B24" s="38"/>
      <c r="C24" s="33">
        <v>46059</v>
      </c>
      <c r="D24" s="34">
        <v>0.29166666666666669</v>
      </c>
      <c r="E24" s="34">
        <v>0.64583333333333337</v>
      </c>
      <c r="F24" s="35">
        <v>2.0833333333333332E-2</v>
      </c>
      <c r="H24" s="36" t="s">
        <v>54</v>
      </c>
      <c r="I24" s="37">
        <v>8</v>
      </c>
      <c r="J24" s="37">
        <v>0</v>
      </c>
      <c r="K24" s="37">
        <v>0</v>
      </c>
      <c r="L24" s="37">
        <v>8</v>
      </c>
      <c r="M24" t="s">
        <v>55</v>
      </c>
    </row>
    <row r="25" spans="1:13">
      <c r="A25" s="38"/>
      <c r="B25" s="38"/>
      <c r="C25" s="33">
        <v>46059</v>
      </c>
      <c r="D25" s="34">
        <v>0.29166666666666669</v>
      </c>
      <c r="E25" s="34">
        <v>0.64583333333333337</v>
      </c>
      <c r="F25" s="35">
        <v>2.0833333333333332E-2</v>
      </c>
      <c r="H25" s="36" t="s">
        <v>54</v>
      </c>
      <c r="I25" s="37">
        <v>8</v>
      </c>
      <c r="J25" s="37">
        <v>0</v>
      </c>
      <c r="K25" s="37">
        <v>0</v>
      </c>
      <c r="L25" s="37">
        <v>8</v>
      </c>
      <c r="M25" t="s">
        <v>55</v>
      </c>
    </row>
    <row r="26" spans="1:13">
      <c r="A26" s="38"/>
      <c r="B26" s="38"/>
      <c r="C26" s="33">
        <v>46059</v>
      </c>
      <c r="D26" s="34">
        <v>0.29166666666666669</v>
      </c>
      <c r="E26" s="34">
        <v>0.64583333333333337</v>
      </c>
      <c r="F26" s="35">
        <v>2.0833333333333332E-2</v>
      </c>
      <c r="H26" s="36" t="s">
        <v>54</v>
      </c>
      <c r="I26" s="37">
        <v>8</v>
      </c>
      <c r="J26" s="37">
        <v>0</v>
      </c>
      <c r="K26" s="37">
        <v>0</v>
      </c>
      <c r="L26" s="37">
        <v>8</v>
      </c>
      <c r="M26" t="s">
        <v>55</v>
      </c>
    </row>
    <row r="27" spans="1:13">
      <c r="A27" s="38"/>
      <c r="B27" s="38"/>
      <c r="C27" s="33">
        <v>46062</v>
      </c>
      <c r="D27" s="35">
        <v>0.29166666666666669</v>
      </c>
      <c r="E27" s="35">
        <v>0.70833333333333337</v>
      </c>
      <c r="F27" s="35"/>
      <c r="H27" s="30" t="s">
        <v>56</v>
      </c>
      <c r="I27" s="37">
        <v>8</v>
      </c>
      <c r="J27" s="37">
        <v>2</v>
      </c>
      <c r="K27" s="37">
        <v>0</v>
      </c>
      <c r="L27" s="37">
        <v>10</v>
      </c>
    </row>
    <row r="28" spans="1:13">
      <c r="A28" s="38"/>
      <c r="B28" s="38"/>
      <c r="C28" s="33">
        <v>46062</v>
      </c>
      <c r="D28" s="35">
        <v>0.29166666666666669</v>
      </c>
      <c r="E28" s="35">
        <v>0.70833333333333337</v>
      </c>
      <c r="F28" s="35"/>
      <c r="H28" s="30" t="s">
        <v>57</v>
      </c>
      <c r="I28" s="37">
        <v>8</v>
      </c>
      <c r="J28" s="37">
        <v>2</v>
      </c>
      <c r="K28" s="37">
        <v>0</v>
      </c>
      <c r="L28" s="37">
        <v>10</v>
      </c>
    </row>
    <row r="29" spans="1:13">
      <c r="A29" s="38"/>
      <c r="B29" s="38"/>
      <c r="C29" s="33">
        <v>46062</v>
      </c>
      <c r="D29" s="35">
        <v>0.29166666666666669</v>
      </c>
      <c r="E29" s="35">
        <v>0.70833333333333337</v>
      </c>
      <c r="F29" s="35"/>
      <c r="H29" s="30" t="s">
        <v>48</v>
      </c>
      <c r="I29" s="37">
        <v>8</v>
      </c>
      <c r="J29" s="37">
        <v>2</v>
      </c>
      <c r="K29" s="37">
        <v>0</v>
      </c>
      <c r="L29" s="37">
        <v>10</v>
      </c>
    </row>
    <row r="30" spans="1:13">
      <c r="A30" s="38"/>
      <c r="B30" s="38"/>
      <c r="C30" s="33">
        <v>46062</v>
      </c>
      <c r="D30" s="35">
        <v>0.29166666666666669</v>
      </c>
      <c r="E30" s="35">
        <v>0.63541666666666663</v>
      </c>
      <c r="F30" s="35">
        <v>2.0833333333333332E-2</v>
      </c>
      <c r="H30" s="30" t="s">
        <v>52</v>
      </c>
      <c r="I30" s="37">
        <v>7.7499999999999991</v>
      </c>
      <c r="J30" s="37">
        <v>0</v>
      </c>
      <c r="K30" s="37">
        <v>0</v>
      </c>
      <c r="L30" s="37">
        <v>7.7499999999999991</v>
      </c>
    </row>
    <row r="31" spans="1:13">
      <c r="A31" s="38"/>
      <c r="B31" s="38"/>
      <c r="C31" s="33">
        <v>46062</v>
      </c>
      <c r="D31" s="35">
        <v>0.29166666666666669</v>
      </c>
      <c r="E31" s="35">
        <v>0.625</v>
      </c>
      <c r="F31" s="35"/>
      <c r="H31" s="30" t="s">
        <v>54</v>
      </c>
      <c r="I31" s="37">
        <v>8</v>
      </c>
      <c r="J31" s="37">
        <v>0</v>
      </c>
      <c r="K31" s="37">
        <v>0</v>
      </c>
      <c r="L31" s="37">
        <v>8</v>
      </c>
    </row>
    <row r="32" spans="1:13">
      <c r="A32" s="38"/>
      <c r="B32" s="38"/>
      <c r="C32" s="33">
        <v>46062</v>
      </c>
      <c r="D32" s="35">
        <v>0.29166666666666669</v>
      </c>
      <c r="E32" s="35">
        <v>0.625</v>
      </c>
      <c r="F32" s="35"/>
      <c r="H32" s="30" t="s">
        <v>54</v>
      </c>
      <c r="I32" s="37">
        <v>8</v>
      </c>
      <c r="J32" s="37">
        <v>0</v>
      </c>
      <c r="K32" s="37">
        <v>0</v>
      </c>
      <c r="L32" s="37">
        <v>8</v>
      </c>
    </row>
    <row r="33" spans="1:25">
      <c r="A33" s="38"/>
      <c r="B33" s="38"/>
      <c r="C33" s="33">
        <v>46063</v>
      </c>
      <c r="D33" s="35">
        <v>0.29166666666666669</v>
      </c>
      <c r="E33" s="35">
        <v>0.66666666666666663</v>
      </c>
      <c r="F33" s="35"/>
      <c r="H33" s="30" t="s">
        <v>53</v>
      </c>
      <c r="I33" s="37">
        <v>8</v>
      </c>
      <c r="J33" s="37">
        <v>0.99999999999999822</v>
      </c>
      <c r="K33" s="37">
        <v>0</v>
      </c>
      <c r="L33" s="37">
        <v>8.9999999999999982</v>
      </c>
    </row>
    <row r="34" spans="1:25">
      <c r="A34" s="38"/>
      <c r="B34" s="38"/>
      <c r="C34" s="33">
        <v>46063</v>
      </c>
      <c r="D34" s="35">
        <v>0.29166666666666669</v>
      </c>
      <c r="E34" s="35">
        <v>0.66666666666666663</v>
      </c>
      <c r="F34" s="35"/>
      <c r="H34" s="30" t="s">
        <v>57</v>
      </c>
      <c r="I34" s="37">
        <v>8</v>
      </c>
      <c r="J34" s="37">
        <v>0.99999999999999822</v>
      </c>
      <c r="K34" s="37">
        <v>0</v>
      </c>
      <c r="L34" s="37">
        <v>8.9999999999999982</v>
      </c>
    </row>
    <row r="35" spans="1:25">
      <c r="A35" s="144" t="s">
        <v>88</v>
      </c>
      <c r="B35" s="144" t="s">
        <v>12</v>
      </c>
      <c r="C35" s="83">
        <v>46074</v>
      </c>
      <c r="D35" s="62">
        <v>0.25</v>
      </c>
      <c r="E35" s="84">
        <v>0.60416666666666663</v>
      </c>
      <c r="F35" s="62">
        <v>2.0833333333333332E-2</v>
      </c>
      <c r="G35" s="59"/>
      <c r="H35" s="60" t="s">
        <v>53</v>
      </c>
      <c r="I35" s="89">
        <v>0</v>
      </c>
      <c r="J35" s="89">
        <v>2</v>
      </c>
      <c r="K35" s="89">
        <v>6</v>
      </c>
      <c r="L35" s="89">
        <v>8</v>
      </c>
      <c r="M35" s="110"/>
    </row>
    <row r="36" spans="1:25">
      <c r="A36" s="144"/>
      <c r="B36" s="144"/>
      <c r="C36" s="83">
        <v>46074</v>
      </c>
      <c r="D36" s="62">
        <v>0.25</v>
      </c>
      <c r="E36" s="84">
        <v>0.60416666666666663</v>
      </c>
      <c r="F36" s="62">
        <v>2.0833333333333332E-2</v>
      </c>
      <c r="G36" s="59"/>
      <c r="H36" s="60" t="s">
        <v>47</v>
      </c>
      <c r="I36" s="89">
        <v>0</v>
      </c>
      <c r="J36" s="89">
        <v>2</v>
      </c>
      <c r="K36" s="89">
        <v>6</v>
      </c>
      <c r="L36" s="89">
        <v>8</v>
      </c>
      <c r="M36" s="110"/>
    </row>
    <row r="37" spans="1:25">
      <c r="A37" s="144"/>
      <c r="B37" s="144"/>
      <c r="C37" s="83">
        <v>46074</v>
      </c>
      <c r="D37" s="62">
        <v>0.25</v>
      </c>
      <c r="E37" s="84">
        <v>0.60416666666666663</v>
      </c>
      <c r="F37" s="62">
        <v>2.0833333333333332E-2</v>
      </c>
      <c r="G37" s="59"/>
      <c r="H37" s="60" t="s">
        <v>41</v>
      </c>
      <c r="I37" s="89">
        <v>0</v>
      </c>
      <c r="J37" s="89">
        <v>2</v>
      </c>
      <c r="K37" s="89">
        <v>6</v>
      </c>
      <c r="L37" s="89">
        <v>8</v>
      </c>
      <c r="M37" s="110"/>
    </row>
    <row r="38" spans="1:25">
      <c r="A38" s="144"/>
      <c r="B38" s="144"/>
      <c r="C38" s="83">
        <v>46074</v>
      </c>
      <c r="D38" s="62">
        <v>0.25</v>
      </c>
      <c r="E38" s="84">
        <v>0.60416666666666663</v>
      </c>
      <c r="F38" s="62">
        <v>2.0833333333333332E-2</v>
      </c>
      <c r="G38" s="59"/>
      <c r="H38" s="60" t="s">
        <v>63</v>
      </c>
      <c r="I38" s="89">
        <v>0</v>
      </c>
      <c r="J38" s="89">
        <v>2</v>
      </c>
      <c r="K38" s="89">
        <v>6</v>
      </c>
      <c r="L38" s="89">
        <v>8</v>
      </c>
      <c r="M38" s="110"/>
    </row>
    <row r="39" spans="1:25">
      <c r="A39" s="144"/>
      <c r="B39" s="144"/>
      <c r="C39" s="83">
        <v>46074</v>
      </c>
      <c r="D39" s="62">
        <v>0.25</v>
      </c>
      <c r="E39" s="84">
        <v>0.60416666666666663</v>
      </c>
      <c r="F39" s="62">
        <v>2.0833333333333332E-2</v>
      </c>
      <c r="G39" s="59"/>
      <c r="H39" s="60" t="s">
        <v>63</v>
      </c>
      <c r="I39" s="89">
        <v>0</v>
      </c>
      <c r="J39" s="89">
        <v>2</v>
      </c>
      <c r="K39" s="89">
        <v>6</v>
      </c>
      <c r="L39" s="89">
        <v>8</v>
      </c>
      <c r="M39" s="110"/>
    </row>
    <row r="40" spans="1:25">
      <c r="A40" s="144"/>
      <c r="B40" s="144"/>
      <c r="C40" s="83">
        <v>46074</v>
      </c>
      <c r="D40" s="62">
        <v>0.25</v>
      </c>
      <c r="E40" s="84">
        <v>0.60416666666666663</v>
      </c>
      <c r="F40" s="62">
        <v>2.0833333333333332E-2</v>
      </c>
      <c r="G40" s="59"/>
      <c r="H40" s="60" t="s">
        <v>63</v>
      </c>
      <c r="I40" s="89">
        <v>0</v>
      </c>
      <c r="J40" s="89">
        <v>2</v>
      </c>
      <c r="K40" s="89">
        <v>6</v>
      </c>
      <c r="L40" s="89">
        <v>8</v>
      </c>
      <c r="M40" s="110"/>
    </row>
    <row r="41" spans="1:25">
      <c r="A41" s="144"/>
      <c r="B41" s="144"/>
      <c r="C41" s="83">
        <v>46074</v>
      </c>
      <c r="D41" s="62">
        <v>0.25</v>
      </c>
      <c r="E41" s="84">
        <v>0.60416666666666663</v>
      </c>
      <c r="F41" s="62">
        <v>2.0833333333333332E-2</v>
      </c>
      <c r="G41" s="59"/>
      <c r="H41" s="60" t="s">
        <v>63</v>
      </c>
      <c r="I41" s="89">
        <v>0</v>
      </c>
      <c r="J41" s="89">
        <v>2</v>
      </c>
      <c r="K41" s="89">
        <v>6</v>
      </c>
      <c r="L41" s="89">
        <v>8</v>
      </c>
      <c r="M41" s="110"/>
    </row>
    <row r="42" spans="1:25">
      <c r="A42" s="144"/>
      <c r="B42" s="144"/>
      <c r="C42" s="83">
        <v>46074</v>
      </c>
      <c r="D42" s="62">
        <v>0.25</v>
      </c>
      <c r="E42" s="84">
        <v>0.60416666666666663</v>
      </c>
      <c r="F42" s="62">
        <v>2.0833333333333332E-2</v>
      </c>
      <c r="G42" s="59"/>
      <c r="H42" s="60" t="s">
        <v>63</v>
      </c>
      <c r="I42" s="89">
        <v>0</v>
      </c>
      <c r="J42" s="89">
        <v>2</v>
      </c>
      <c r="K42" s="89">
        <v>6</v>
      </c>
      <c r="L42" s="89">
        <v>8</v>
      </c>
      <c r="M42" s="110"/>
    </row>
    <row r="43" spans="1:25">
      <c r="A43" s="144"/>
      <c r="B43" s="144"/>
      <c r="C43" s="83">
        <v>46074</v>
      </c>
      <c r="D43" s="62">
        <v>0.25</v>
      </c>
      <c r="E43" s="84">
        <v>0.60416666666666663</v>
      </c>
      <c r="F43" s="62">
        <v>2.0833333333333332E-2</v>
      </c>
      <c r="G43" s="59"/>
      <c r="H43" s="60" t="s">
        <v>63</v>
      </c>
      <c r="I43" s="89">
        <v>0</v>
      </c>
      <c r="J43" s="89">
        <v>2</v>
      </c>
      <c r="K43" s="89">
        <v>6</v>
      </c>
      <c r="L43" s="89">
        <v>8</v>
      </c>
      <c r="M43" s="110"/>
    </row>
    <row r="44" spans="1:25">
      <c r="A44" s="144"/>
      <c r="B44" s="144"/>
      <c r="C44" s="83">
        <v>46074</v>
      </c>
      <c r="D44" s="62">
        <v>0.25</v>
      </c>
      <c r="E44" s="84">
        <v>0.60416666666666663</v>
      </c>
      <c r="F44" s="62">
        <v>2.0833333333333332E-2</v>
      </c>
      <c r="G44" s="59"/>
      <c r="H44" s="60" t="s">
        <v>63</v>
      </c>
      <c r="I44" s="89">
        <v>0</v>
      </c>
      <c r="J44" s="89">
        <v>2</v>
      </c>
      <c r="K44" s="89">
        <v>6</v>
      </c>
      <c r="L44" s="89">
        <v>8</v>
      </c>
      <c r="M44" s="110"/>
    </row>
    <row r="45" spans="1:25">
      <c r="A45" s="144"/>
      <c r="B45" s="144"/>
      <c r="C45" s="83">
        <v>46074</v>
      </c>
      <c r="D45" s="62">
        <v>0.25</v>
      </c>
      <c r="E45" s="84">
        <v>0.60416666666666663</v>
      </c>
      <c r="F45" s="62">
        <v>2.0833333333333332E-2</v>
      </c>
      <c r="G45" s="59"/>
      <c r="H45" s="60" t="s">
        <v>63</v>
      </c>
      <c r="I45" s="89">
        <v>0</v>
      </c>
      <c r="J45" s="89">
        <v>2</v>
      </c>
      <c r="K45" s="89">
        <v>6</v>
      </c>
      <c r="L45" s="89">
        <v>8</v>
      </c>
      <c r="M45" s="110"/>
    </row>
    <row r="46" spans="1:25">
      <c r="A46" s="144"/>
      <c r="B46" s="144"/>
      <c r="C46" s="83">
        <v>46074</v>
      </c>
      <c r="D46" s="62">
        <v>0.25</v>
      </c>
      <c r="E46" s="84">
        <v>0.60416666666666663</v>
      </c>
      <c r="F46" s="62">
        <v>2.0833333333333332E-2</v>
      </c>
      <c r="G46" s="59"/>
      <c r="H46" s="60" t="s">
        <v>63</v>
      </c>
      <c r="I46" s="89">
        <v>0</v>
      </c>
      <c r="J46" s="89">
        <v>2</v>
      </c>
      <c r="K46" s="89">
        <v>6</v>
      </c>
      <c r="L46" s="89">
        <v>8</v>
      </c>
      <c r="M46" s="110"/>
      <c r="R46">
        <f>33*16</f>
        <v>528</v>
      </c>
      <c r="S46" t="s">
        <v>59</v>
      </c>
      <c r="U46">
        <f>O42/R46</f>
        <v>0</v>
      </c>
      <c r="V46" t="s">
        <v>60</v>
      </c>
      <c r="X46">
        <v>51.81</v>
      </c>
      <c r="Y46" t="s">
        <v>61</v>
      </c>
    </row>
    <row r="47" spans="1:25">
      <c r="A47" s="145"/>
      <c r="B47" s="145"/>
      <c r="C47" s="85">
        <v>46074</v>
      </c>
      <c r="D47" s="86">
        <v>0.25</v>
      </c>
      <c r="E47" s="87">
        <v>0.60416666666666663</v>
      </c>
      <c r="F47" s="86">
        <v>2.0833333333333332E-2</v>
      </c>
      <c r="G47" s="88"/>
      <c r="H47" s="90" t="s">
        <v>63</v>
      </c>
      <c r="I47" s="91">
        <v>0</v>
      </c>
      <c r="J47" s="91">
        <v>2</v>
      </c>
      <c r="K47" s="91">
        <v>6</v>
      </c>
      <c r="L47" s="91">
        <v>8</v>
      </c>
      <c r="M47" s="111"/>
    </row>
    <row r="48" spans="1:25">
      <c r="A48" s="112"/>
      <c r="B48" s="112"/>
      <c r="C48" s="42">
        <v>46070</v>
      </c>
      <c r="D48" s="54">
        <v>0.29166666666666669</v>
      </c>
      <c r="E48" s="54">
        <v>0.79166666666666663</v>
      </c>
      <c r="F48" s="54">
        <v>2.0833333333333332E-2</v>
      </c>
      <c r="G48" s="55"/>
      <c r="H48" s="44" t="s">
        <v>47</v>
      </c>
      <c r="I48" s="45">
        <v>8</v>
      </c>
      <c r="J48" s="45">
        <v>2</v>
      </c>
      <c r="K48" s="45">
        <v>0.5</v>
      </c>
      <c r="L48" s="45">
        <v>10.5</v>
      </c>
      <c r="M48" s="113"/>
    </row>
    <row r="49" spans="1:24">
      <c r="A49" s="112"/>
      <c r="B49" s="112"/>
      <c r="C49" s="47">
        <v>46070</v>
      </c>
      <c r="D49" s="48">
        <v>0.29166666666666669</v>
      </c>
      <c r="E49" s="48">
        <v>0.75</v>
      </c>
      <c r="F49" s="48">
        <v>2.0833333333333332E-2</v>
      </c>
      <c r="G49" s="49"/>
      <c r="H49" s="50" t="s">
        <v>57</v>
      </c>
      <c r="I49" s="51">
        <v>8</v>
      </c>
      <c r="J49" s="51">
        <v>2</v>
      </c>
      <c r="K49" s="51">
        <v>0.5</v>
      </c>
      <c r="L49" s="51">
        <v>10.5</v>
      </c>
      <c r="M49" s="113"/>
    </row>
    <row r="50" spans="1:24">
      <c r="A50" s="38"/>
      <c r="C50" s="74">
        <v>46079</v>
      </c>
      <c r="D50" s="75">
        <v>0.29166666666666669</v>
      </c>
      <c r="E50" s="75">
        <v>0.64583333333333337</v>
      </c>
      <c r="F50" s="75">
        <v>2.0833333333333332E-2</v>
      </c>
      <c r="G50" s="76"/>
      <c r="H50" s="77" t="s">
        <v>47</v>
      </c>
      <c r="I50" s="78">
        <v>8</v>
      </c>
      <c r="J50" s="78">
        <v>1.5</v>
      </c>
      <c r="K50" s="78">
        <v>0</v>
      </c>
      <c r="L50" s="78">
        <v>8</v>
      </c>
    </row>
    <row r="51" spans="1:24">
      <c r="A51" s="38"/>
      <c r="C51" s="74">
        <v>46079</v>
      </c>
      <c r="D51" s="75">
        <v>0.29166666666666669</v>
      </c>
      <c r="E51" s="75">
        <v>0.64583333333333337</v>
      </c>
      <c r="F51" s="75">
        <v>2.0833333333333332E-2</v>
      </c>
      <c r="G51" s="76"/>
      <c r="H51" s="77" t="s">
        <v>41</v>
      </c>
      <c r="I51" s="78">
        <v>8</v>
      </c>
      <c r="J51" s="78">
        <v>0</v>
      </c>
      <c r="K51" s="78">
        <v>0</v>
      </c>
      <c r="L51" s="78">
        <v>8</v>
      </c>
    </row>
    <row r="52" spans="1:24">
      <c r="C52" s="74">
        <v>46079</v>
      </c>
      <c r="D52" s="75">
        <v>0.29166666666666669</v>
      </c>
      <c r="E52" s="75">
        <v>0.64583333333333337</v>
      </c>
      <c r="F52" s="75">
        <v>2.0833333333333332E-2</v>
      </c>
      <c r="G52" s="25"/>
      <c r="H52" s="79" t="s">
        <v>48</v>
      </c>
      <c r="I52" s="78">
        <v>8</v>
      </c>
      <c r="J52" s="78">
        <v>0</v>
      </c>
      <c r="K52" s="78">
        <v>0</v>
      </c>
      <c r="L52" s="78">
        <v>8</v>
      </c>
    </row>
    <row r="53" spans="1:24">
      <c r="C53" s="74">
        <v>46079</v>
      </c>
      <c r="D53" s="80">
        <v>0.29166666666666669</v>
      </c>
      <c r="E53" s="75">
        <v>0.64583333333333337</v>
      </c>
      <c r="F53" s="75">
        <v>2.0833333333333332E-2</v>
      </c>
      <c r="G53" s="25"/>
      <c r="H53" s="79" t="s">
        <v>64</v>
      </c>
      <c r="I53" s="78">
        <v>8</v>
      </c>
      <c r="J53" s="78">
        <v>0</v>
      </c>
      <c r="K53" s="78">
        <v>0</v>
      </c>
      <c r="L53" s="78">
        <v>8</v>
      </c>
    </row>
    <row r="54" spans="1:24">
      <c r="C54" s="74">
        <v>46079</v>
      </c>
      <c r="D54" s="80">
        <v>0.29166666666666669</v>
      </c>
      <c r="E54" s="75">
        <v>0.64583333333333337</v>
      </c>
      <c r="F54" s="75"/>
      <c r="G54" s="25"/>
      <c r="H54" s="79" t="s">
        <v>45</v>
      </c>
      <c r="I54" s="78">
        <v>8</v>
      </c>
      <c r="J54" s="78">
        <v>0.5</v>
      </c>
      <c r="K54" s="78">
        <v>0</v>
      </c>
      <c r="L54" s="78">
        <v>8.5</v>
      </c>
      <c r="Q54" s="138"/>
      <c r="R54" s="138"/>
      <c r="S54" s="138"/>
      <c r="T54" s="138"/>
      <c r="U54" s="138"/>
      <c r="V54" s="138"/>
      <c r="W54" s="138"/>
    </row>
    <row r="55" spans="1:24">
      <c r="C55" s="74">
        <v>46079</v>
      </c>
      <c r="D55" s="80">
        <v>0.29166666666666669</v>
      </c>
      <c r="E55" s="75">
        <v>0.47916666666666669</v>
      </c>
      <c r="F55" s="46"/>
      <c r="G55" s="25"/>
      <c r="H55" s="79" t="s">
        <v>78</v>
      </c>
      <c r="I55" s="78">
        <v>4.5</v>
      </c>
      <c r="J55" s="78">
        <v>0</v>
      </c>
      <c r="K55" s="78">
        <v>0</v>
      </c>
      <c r="L55" s="78">
        <v>4.5</v>
      </c>
    </row>
    <row r="56" spans="1:24">
      <c r="C56" s="74">
        <v>46080</v>
      </c>
      <c r="D56" s="75">
        <v>0.29166666666666669</v>
      </c>
      <c r="E56" s="75">
        <v>0.66666666666666663</v>
      </c>
      <c r="F56" s="46"/>
      <c r="G56" s="76"/>
      <c r="H56" s="77" t="s">
        <v>47</v>
      </c>
      <c r="I56" s="78">
        <v>8</v>
      </c>
      <c r="J56" s="78">
        <v>1.5</v>
      </c>
      <c r="K56" s="78">
        <v>0</v>
      </c>
      <c r="L56" s="78">
        <v>8.9999999999999982</v>
      </c>
      <c r="Q56" t="s">
        <v>83</v>
      </c>
      <c r="R56" t="s">
        <v>84</v>
      </c>
      <c r="S56" t="s">
        <v>85</v>
      </c>
      <c r="U56" t="s">
        <v>59</v>
      </c>
      <c r="W56" t="s">
        <v>87</v>
      </c>
    </row>
    <row r="57" spans="1:24">
      <c r="C57" s="74">
        <v>46080</v>
      </c>
      <c r="D57" s="75">
        <v>0.29166666666666669</v>
      </c>
      <c r="E57" s="75">
        <v>0.66666666666666663</v>
      </c>
      <c r="F57" s="46"/>
      <c r="G57" s="76"/>
      <c r="H57" s="77" t="s">
        <v>41</v>
      </c>
      <c r="I57" s="78">
        <v>8</v>
      </c>
      <c r="J57" s="78">
        <v>0.99999999999999822</v>
      </c>
      <c r="K57" s="78">
        <v>0</v>
      </c>
      <c r="L57" s="78">
        <v>8.9999999999999982</v>
      </c>
      <c r="Q57" s="3">
        <f>SUM(L2:L215)</f>
        <v>706.75</v>
      </c>
      <c r="R57">
        <v>100</v>
      </c>
      <c r="S57">
        <f>Q57*R57</f>
        <v>70675</v>
      </c>
      <c r="U57">
        <v>930</v>
      </c>
      <c r="W57">
        <f>S57/U57</f>
        <v>75.994623655913983</v>
      </c>
    </row>
    <row r="58" spans="1:24">
      <c r="C58" s="74">
        <v>46080</v>
      </c>
      <c r="D58" s="75">
        <v>0.29166666666666669</v>
      </c>
      <c r="E58" s="75">
        <v>0.64583333333333337</v>
      </c>
      <c r="F58" s="75">
        <v>2.0833333333333332E-2</v>
      </c>
      <c r="G58" s="76"/>
      <c r="H58" s="77" t="s">
        <v>54</v>
      </c>
      <c r="I58" s="78">
        <v>8</v>
      </c>
      <c r="J58" s="78">
        <v>0</v>
      </c>
      <c r="K58" s="78">
        <v>0</v>
      </c>
      <c r="L58" s="78">
        <v>8</v>
      </c>
    </row>
    <row r="59" spans="1:24">
      <c r="C59" s="74">
        <v>46080</v>
      </c>
      <c r="D59" s="75">
        <v>0.29166666666666669</v>
      </c>
      <c r="E59" s="75">
        <v>0.64583333333333337</v>
      </c>
      <c r="F59" s="75">
        <v>2.0833333333333332E-2</v>
      </c>
      <c r="G59" s="76"/>
      <c r="H59" s="77" t="s">
        <v>54</v>
      </c>
      <c r="I59" s="78">
        <v>8</v>
      </c>
      <c r="J59" s="78">
        <v>0</v>
      </c>
      <c r="K59" s="78">
        <v>0</v>
      </c>
      <c r="L59" s="78">
        <v>8</v>
      </c>
    </row>
    <row r="60" spans="1:24">
      <c r="C60" s="74">
        <v>46080</v>
      </c>
      <c r="D60" s="75">
        <v>0.29166666666666669</v>
      </c>
      <c r="E60" s="75">
        <v>0.64583333333333337</v>
      </c>
      <c r="F60" s="75">
        <v>2.0833333333333332E-2</v>
      </c>
      <c r="G60" s="76"/>
      <c r="H60" s="77" t="s">
        <v>54</v>
      </c>
      <c r="I60" s="78">
        <v>8</v>
      </c>
      <c r="J60" s="78">
        <v>0</v>
      </c>
      <c r="K60" s="78">
        <v>0</v>
      </c>
      <c r="L60" s="78">
        <v>8</v>
      </c>
    </row>
    <row r="61" spans="1:24">
      <c r="C61" s="74">
        <v>46080</v>
      </c>
      <c r="D61" s="75">
        <v>0.29166666666666669</v>
      </c>
      <c r="E61" s="75">
        <v>0.5</v>
      </c>
      <c r="F61" s="75"/>
      <c r="G61" s="76"/>
      <c r="H61" s="77" t="s">
        <v>54</v>
      </c>
      <c r="I61" s="78">
        <v>5</v>
      </c>
      <c r="J61" s="78">
        <v>0</v>
      </c>
      <c r="K61" s="78">
        <v>0</v>
      </c>
      <c r="L61" s="78">
        <v>5</v>
      </c>
    </row>
    <row r="62" spans="1:24">
      <c r="A62" s="140" t="s">
        <v>80</v>
      </c>
      <c r="B62" s="140" t="s">
        <v>12</v>
      </c>
      <c r="C62" s="117">
        <v>46083</v>
      </c>
      <c r="D62" s="5">
        <v>0.29166666666666669</v>
      </c>
      <c r="E62" s="5">
        <v>0.66666666666666663</v>
      </c>
      <c r="F62" s="118">
        <v>2.0833333333333332E-2</v>
      </c>
      <c r="G62" s="16"/>
      <c r="H62" s="119" t="s">
        <v>47</v>
      </c>
      <c r="I62" s="89">
        <v>8</v>
      </c>
      <c r="J62" s="89">
        <v>0.5</v>
      </c>
      <c r="K62" s="89">
        <v>0</v>
      </c>
      <c r="L62" s="89">
        <v>8.5</v>
      </c>
    </row>
    <row r="63" spans="1:24">
      <c r="A63" s="132"/>
      <c r="B63" s="132"/>
      <c r="C63" s="117">
        <v>46083</v>
      </c>
      <c r="D63" s="5">
        <v>0.29166666666666669</v>
      </c>
      <c r="E63" s="5">
        <v>0.66666666666666663</v>
      </c>
      <c r="F63" s="118">
        <v>2.0833333333333332E-2</v>
      </c>
      <c r="G63" s="16"/>
      <c r="H63" s="119" t="s">
        <v>41</v>
      </c>
      <c r="I63" s="89">
        <v>8</v>
      </c>
      <c r="J63" s="89">
        <v>0.5</v>
      </c>
      <c r="K63" s="89">
        <v>0</v>
      </c>
      <c r="L63" s="89">
        <v>8.5</v>
      </c>
      <c r="Q63" s="150" t="s">
        <v>89</v>
      </c>
      <c r="R63" s="150"/>
      <c r="S63" s="150"/>
      <c r="T63" s="150"/>
      <c r="U63" s="150"/>
      <c r="V63" s="150"/>
      <c r="W63" s="150"/>
      <c r="X63" s="150"/>
    </row>
    <row r="64" spans="1:24">
      <c r="A64" s="132"/>
      <c r="B64" s="132"/>
      <c r="C64" s="117">
        <v>46083</v>
      </c>
      <c r="D64" s="5">
        <v>0.29166666666666669</v>
      </c>
      <c r="E64" s="5">
        <v>0.66666666666666663</v>
      </c>
      <c r="F64" s="118">
        <v>2.0833333333333332E-2</v>
      </c>
      <c r="G64" s="16"/>
      <c r="H64" s="119" t="s">
        <v>54</v>
      </c>
      <c r="I64" s="89">
        <v>8</v>
      </c>
      <c r="J64" s="89">
        <v>0.5</v>
      </c>
      <c r="K64" s="89">
        <v>0</v>
      </c>
      <c r="L64" s="89">
        <v>8.5</v>
      </c>
      <c r="Q64" s="115"/>
      <c r="R64" s="115"/>
      <c r="S64" s="115"/>
      <c r="T64" s="115"/>
      <c r="U64" s="115"/>
      <c r="V64" s="115"/>
      <c r="W64" s="115"/>
      <c r="X64" s="115"/>
    </row>
    <row r="65" spans="1:24">
      <c r="A65" s="132"/>
      <c r="B65" s="132"/>
      <c r="C65" s="117">
        <v>46083</v>
      </c>
      <c r="D65" s="5">
        <v>0.29166666666666669</v>
      </c>
      <c r="E65" s="5">
        <v>0.66666666666666663</v>
      </c>
      <c r="F65" s="118">
        <v>2.0833333333333332E-2</v>
      </c>
      <c r="G65" s="16"/>
      <c r="H65" s="119" t="s">
        <v>54</v>
      </c>
      <c r="I65" s="89">
        <v>8</v>
      </c>
      <c r="J65" s="89">
        <v>0.5</v>
      </c>
      <c r="K65" s="89">
        <v>0</v>
      </c>
      <c r="L65" s="89">
        <v>8.5</v>
      </c>
      <c r="Q65" s="115" t="s">
        <v>83</v>
      </c>
      <c r="R65" s="115" t="s">
        <v>84</v>
      </c>
      <c r="S65" s="115" t="s">
        <v>85</v>
      </c>
      <c r="T65" s="115"/>
      <c r="U65" s="115" t="s">
        <v>59</v>
      </c>
      <c r="V65" s="115"/>
      <c r="W65" s="115" t="s">
        <v>87</v>
      </c>
      <c r="X65" s="115"/>
    </row>
    <row r="66" spans="1:24">
      <c r="A66" s="140" t="s">
        <v>80</v>
      </c>
      <c r="B66" s="140" t="s">
        <v>12</v>
      </c>
      <c r="C66" s="117">
        <v>46084</v>
      </c>
      <c r="D66" s="5">
        <v>0.33333333333333331</v>
      </c>
      <c r="E66" s="5">
        <v>0.625</v>
      </c>
      <c r="F66" s="118"/>
      <c r="G66" s="16"/>
      <c r="H66" s="119" t="s">
        <v>53</v>
      </c>
      <c r="I66" s="89">
        <v>7</v>
      </c>
      <c r="J66" s="89">
        <v>0</v>
      </c>
      <c r="K66" s="89">
        <v>0</v>
      </c>
      <c r="L66" s="89">
        <v>7</v>
      </c>
      <c r="Q66" s="116">
        <f>T71</f>
        <v>317.5</v>
      </c>
      <c r="R66" s="115">
        <f>S66/Q66</f>
        <v>87.157480314960637</v>
      </c>
      <c r="S66" s="115">
        <f>T74</f>
        <v>27672.5</v>
      </c>
      <c r="T66" s="115"/>
      <c r="U66" s="115">
        <v>487</v>
      </c>
      <c r="V66" s="115"/>
      <c r="W66" s="115">
        <f>S66/U66</f>
        <v>56.822381930184804</v>
      </c>
      <c r="X66" s="115"/>
    </row>
    <row r="67" spans="1:24">
      <c r="A67" s="132"/>
      <c r="B67" s="132"/>
      <c r="C67" s="117">
        <v>46084</v>
      </c>
      <c r="D67" s="5">
        <v>0.29166666666666669</v>
      </c>
      <c r="E67" s="120">
        <v>0.72916666666666663</v>
      </c>
      <c r="F67" s="118"/>
      <c r="G67" s="16"/>
      <c r="H67" s="119" t="s">
        <v>47</v>
      </c>
      <c r="I67" s="89">
        <v>8</v>
      </c>
      <c r="J67" s="89">
        <v>2</v>
      </c>
      <c r="K67" s="89">
        <v>0.49999999999999822</v>
      </c>
      <c r="L67" s="89">
        <v>10.499999999999998</v>
      </c>
      <c r="Q67" s="115"/>
      <c r="R67" s="115"/>
      <c r="S67" s="115"/>
      <c r="T67" s="115"/>
      <c r="U67" s="115"/>
      <c r="V67" s="115"/>
      <c r="W67" s="115"/>
      <c r="X67" s="115"/>
    </row>
    <row r="68" spans="1:24">
      <c r="A68" s="132"/>
      <c r="B68" s="132"/>
      <c r="C68" s="117">
        <v>46084</v>
      </c>
      <c r="D68" s="5">
        <v>0.29166666666666669</v>
      </c>
      <c r="E68" s="120">
        <v>0.72916666666666663</v>
      </c>
      <c r="F68" s="118"/>
      <c r="G68" s="16"/>
      <c r="H68" s="119" t="s">
        <v>41</v>
      </c>
      <c r="I68" s="89">
        <v>8</v>
      </c>
      <c r="J68" s="89">
        <v>2</v>
      </c>
      <c r="K68" s="89">
        <v>0.49999999999999822</v>
      </c>
      <c r="L68" s="89">
        <v>10.499999999999998</v>
      </c>
    </row>
    <row r="69" spans="1:24">
      <c r="A69" s="140" t="s">
        <v>81</v>
      </c>
      <c r="B69" s="140" t="s">
        <v>12</v>
      </c>
      <c r="C69" s="117">
        <v>46085</v>
      </c>
      <c r="D69" s="5">
        <v>0.22916666666666666</v>
      </c>
      <c r="E69" s="5">
        <v>0.5625</v>
      </c>
      <c r="F69" s="118"/>
      <c r="G69" s="16"/>
      <c r="H69" s="119" t="s">
        <v>53</v>
      </c>
      <c r="I69" s="89">
        <v>8</v>
      </c>
      <c r="J69" s="89">
        <v>0</v>
      </c>
      <c r="K69" s="89">
        <v>0</v>
      </c>
      <c r="L69" s="89">
        <v>8</v>
      </c>
      <c r="Q69" s="150" t="s">
        <v>90</v>
      </c>
      <c r="R69" s="150"/>
      <c r="S69" s="150"/>
      <c r="T69" s="150"/>
      <c r="U69" s="114"/>
    </row>
    <row r="70" spans="1:24">
      <c r="A70" s="132"/>
      <c r="B70" s="132"/>
      <c r="C70" s="117">
        <v>46085</v>
      </c>
      <c r="D70" s="5">
        <v>0.20833333333333334</v>
      </c>
      <c r="E70" s="120">
        <v>0.64583333333333337</v>
      </c>
      <c r="F70" s="118"/>
      <c r="G70" s="16"/>
      <c r="H70" s="119" t="s">
        <v>47</v>
      </c>
      <c r="I70" s="89">
        <v>8</v>
      </c>
      <c r="J70" s="89">
        <v>2</v>
      </c>
      <c r="K70" s="89">
        <v>0.5</v>
      </c>
      <c r="L70" s="89">
        <v>10.5</v>
      </c>
      <c r="Q70" s="115"/>
      <c r="R70" s="115"/>
      <c r="S70" s="115"/>
      <c r="T70" s="115"/>
    </row>
    <row r="71" spans="1:24">
      <c r="A71" s="132"/>
      <c r="B71" s="132"/>
      <c r="C71" s="117">
        <v>46085</v>
      </c>
      <c r="D71" s="5">
        <v>0.20833333333333334</v>
      </c>
      <c r="E71" s="120">
        <v>0.64583333333333337</v>
      </c>
      <c r="F71" s="118"/>
      <c r="G71" s="16"/>
      <c r="H71" s="119" t="s">
        <v>41</v>
      </c>
      <c r="I71" s="89">
        <v>8</v>
      </c>
      <c r="J71" s="89">
        <v>2</v>
      </c>
      <c r="K71" s="89">
        <v>0.5</v>
      </c>
      <c r="L71" s="89">
        <v>10.5</v>
      </c>
      <c r="Q71" s="116">
        <f>SUM(I48:I85)</f>
        <v>296</v>
      </c>
      <c r="R71" s="116">
        <f t="shared" ref="R71:T71" si="0">SUM(J48:J85)</f>
        <v>20.5</v>
      </c>
      <c r="S71" s="116">
        <f t="shared" si="0"/>
        <v>2.9999999999999964</v>
      </c>
      <c r="T71" s="116">
        <f t="shared" si="0"/>
        <v>317.5</v>
      </c>
    </row>
    <row r="72" spans="1:24">
      <c r="A72" s="132"/>
      <c r="B72" s="132"/>
      <c r="C72" s="117">
        <v>46085</v>
      </c>
      <c r="D72" s="5">
        <v>0.20833333333333334</v>
      </c>
      <c r="E72" s="5">
        <v>0.58333333333333337</v>
      </c>
      <c r="F72" s="5"/>
      <c r="G72" s="16"/>
      <c r="H72" s="119" t="s">
        <v>45</v>
      </c>
      <c r="I72" s="45">
        <v>8</v>
      </c>
      <c r="J72" s="45">
        <v>1</v>
      </c>
      <c r="K72" s="45">
        <v>0</v>
      </c>
      <c r="L72" s="45">
        <v>9</v>
      </c>
      <c r="Q72" s="115">
        <v>85</v>
      </c>
      <c r="R72" s="115">
        <v>105</v>
      </c>
      <c r="S72" s="115">
        <v>120</v>
      </c>
      <c r="T72" s="115"/>
    </row>
    <row r="73" spans="1:24">
      <c r="A73" s="132"/>
      <c r="B73" s="132"/>
      <c r="C73" s="117">
        <v>46085</v>
      </c>
      <c r="D73" s="5">
        <v>0.22916666666666666</v>
      </c>
      <c r="E73" s="5">
        <v>0.5625</v>
      </c>
      <c r="F73" s="5"/>
      <c r="G73" s="16"/>
      <c r="H73" s="119" t="s">
        <v>63</v>
      </c>
      <c r="I73" s="45">
        <v>8</v>
      </c>
      <c r="J73" s="45">
        <v>0</v>
      </c>
      <c r="K73" s="45">
        <v>0</v>
      </c>
      <c r="L73" s="45">
        <v>8</v>
      </c>
      <c r="Q73" s="115"/>
      <c r="R73" s="115"/>
      <c r="S73" s="115"/>
      <c r="T73" s="115"/>
    </row>
    <row r="74" spans="1:24">
      <c r="A74" s="132"/>
      <c r="B74" s="132"/>
      <c r="C74" s="117">
        <v>46085</v>
      </c>
      <c r="D74" s="5">
        <v>0.22916666666666666</v>
      </c>
      <c r="E74" s="5">
        <v>0.5625</v>
      </c>
      <c r="F74" s="5"/>
      <c r="G74" s="16"/>
      <c r="H74" s="119" t="s">
        <v>63</v>
      </c>
      <c r="I74" s="45">
        <v>8</v>
      </c>
      <c r="J74" s="45">
        <v>0</v>
      </c>
      <c r="K74" s="45">
        <v>0</v>
      </c>
      <c r="L74" s="45">
        <v>8</v>
      </c>
      <c r="Q74" s="115">
        <f>Q71*Q72</f>
        <v>25160</v>
      </c>
      <c r="R74" s="115">
        <f t="shared" ref="R74:S74" si="1">R71*R72</f>
        <v>2152.5</v>
      </c>
      <c r="S74" s="115">
        <f t="shared" si="1"/>
        <v>359.99999999999955</v>
      </c>
      <c r="T74" s="115">
        <f>SUM(Q74:S74)</f>
        <v>27672.5</v>
      </c>
    </row>
    <row r="75" spans="1:24">
      <c r="A75" s="132"/>
      <c r="B75" s="132"/>
      <c r="C75" s="117">
        <v>46085</v>
      </c>
      <c r="D75" s="5">
        <v>0.22916666666666666</v>
      </c>
      <c r="E75" s="5">
        <v>0.5625</v>
      </c>
      <c r="F75" s="5"/>
      <c r="G75" s="16"/>
      <c r="H75" s="119" t="s">
        <v>63</v>
      </c>
      <c r="I75" s="45">
        <v>8</v>
      </c>
      <c r="J75" s="45">
        <v>0</v>
      </c>
      <c r="K75" s="45">
        <v>0</v>
      </c>
      <c r="L75" s="45">
        <v>8</v>
      </c>
    </row>
    <row r="76" spans="1:24">
      <c r="A76" s="132"/>
      <c r="B76" s="132"/>
      <c r="C76" s="117">
        <v>46085</v>
      </c>
      <c r="D76" s="5">
        <v>0.22916666666666666</v>
      </c>
      <c r="E76" s="5">
        <v>0.5625</v>
      </c>
      <c r="F76" s="5"/>
      <c r="G76" s="16"/>
      <c r="H76" s="119" t="s">
        <v>63</v>
      </c>
      <c r="I76" s="45">
        <v>8</v>
      </c>
      <c r="J76" s="45">
        <v>0</v>
      </c>
      <c r="K76" s="45">
        <v>0</v>
      </c>
      <c r="L76" s="45">
        <v>8</v>
      </c>
    </row>
    <row r="77" spans="1:24">
      <c r="A77" s="132"/>
      <c r="B77" s="132"/>
      <c r="C77" s="117">
        <v>46085</v>
      </c>
      <c r="D77" s="5">
        <v>0.22916666666666666</v>
      </c>
      <c r="E77" s="5">
        <v>0.5625</v>
      </c>
      <c r="F77" s="5"/>
      <c r="G77" s="16"/>
      <c r="H77" s="119" t="s">
        <v>63</v>
      </c>
      <c r="I77" s="45">
        <v>8</v>
      </c>
      <c r="J77" s="45">
        <v>0</v>
      </c>
      <c r="K77" s="45">
        <v>0</v>
      </c>
      <c r="L77" s="45">
        <v>8</v>
      </c>
    </row>
    <row r="78" spans="1:24">
      <c r="A78" s="132"/>
      <c r="B78" s="132"/>
      <c r="C78" s="117">
        <v>46085</v>
      </c>
      <c r="D78" s="5">
        <v>0.22916666666666666</v>
      </c>
      <c r="E78" s="5">
        <v>0.5625</v>
      </c>
      <c r="F78" s="5"/>
      <c r="G78" s="16"/>
      <c r="H78" s="119" t="s">
        <v>63</v>
      </c>
      <c r="I78" s="45">
        <v>8</v>
      </c>
      <c r="J78" s="45">
        <v>0</v>
      </c>
      <c r="K78" s="45">
        <v>0</v>
      </c>
      <c r="L78" s="45">
        <v>8</v>
      </c>
    </row>
    <row r="79" spans="1:24">
      <c r="A79" s="132"/>
      <c r="B79" s="132"/>
      <c r="C79" s="117">
        <v>46085</v>
      </c>
      <c r="D79" s="5">
        <v>0.22916666666666666</v>
      </c>
      <c r="E79" s="5">
        <v>0.5625</v>
      </c>
      <c r="F79" s="5"/>
      <c r="G79" s="16"/>
      <c r="H79" s="119" t="s">
        <v>63</v>
      </c>
      <c r="I79" s="45">
        <v>8</v>
      </c>
      <c r="J79" s="45">
        <v>0</v>
      </c>
      <c r="K79" s="45">
        <v>0</v>
      </c>
      <c r="L79" s="45">
        <v>8</v>
      </c>
    </row>
    <row r="80" spans="1:24">
      <c r="A80" s="132"/>
      <c r="B80" s="132"/>
      <c r="C80" s="117">
        <v>46085</v>
      </c>
      <c r="D80" s="5">
        <v>0.22916666666666666</v>
      </c>
      <c r="E80" s="5">
        <v>0.5625</v>
      </c>
      <c r="F80" s="5"/>
      <c r="G80" s="16"/>
      <c r="H80" s="119" t="s">
        <v>63</v>
      </c>
      <c r="I80" s="45">
        <v>8</v>
      </c>
      <c r="J80" s="45">
        <v>0</v>
      </c>
      <c r="K80" s="45">
        <v>0</v>
      </c>
      <c r="L80" s="45">
        <v>8</v>
      </c>
    </row>
    <row r="81" spans="1:12">
      <c r="A81" s="132"/>
      <c r="B81" s="132"/>
      <c r="C81" s="117">
        <v>46085</v>
      </c>
      <c r="D81" s="5">
        <v>0.22916666666666666</v>
      </c>
      <c r="E81" s="5">
        <v>0.5625</v>
      </c>
      <c r="F81" s="5"/>
      <c r="G81" s="16"/>
      <c r="H81" s="119" t="s">
        <v>63</v>
      </c>
      <c r="I81" s="45">
        <v>8</v>
      </c>
      <c r="J81" s="45">
        <v>0</v>
      </c>
      <c r="K81" s="45">
        <v>0</v>
      </c>
      <c r="L81" s="45">
        <v>8</v>
      </c>
    </row>
    <row r="82" spans="1:12">
      <c r="A82" s="140" t="s">
        <v>80</v>
      </c>
      <c r="B82" s="140" t="s">
        <v>12</v>
      </c>
      <c r="C82" s="117">
        <v>46086</v>
      </c>
      <c r="D82" s="5">
        <v>0.29166666666666669</v>
      </c>
      <c r="E82" s="5">
        <v>0.64583333333333337</v>
      </c>
      <c r="F82" s="118">
        <v>2.0833333333333332E-2</v>
      </c>
      <c r="G82" s="16"/>
      <c r="H82" s="119" t="s">
        <v>47</v>
      </c>
      <c r="I82" s="89">
        <v>8</v>
      </c>
      <c r="J82" s="89">
        <v>0</v>
      </c>
      <c r="K82" s="89">
        <v>0</v>
      </c>
      <c r="L82" s="89">
        <v>8</v>
      </c>
    </row>
    <row r="83" spans="1:12">
      <c r="A83" s="132"/>
      <c r="B83" s="132"/>
      <c r="C83" s="117">
        <v>46086</v>
      </c>
      <c r="D83" s="5">
        <v>0.29166666666666669</v>
      </c>
      <c r="E83" s="5">
        <v>0.64583333333333337</v>
      </c>
      <c r="F83" s="118">
        <v>2.0833333333333332E-2</v>
      </c>
      <c r="G83" s="16"/>
      <c r="H83" s="119" t="s">
        <v>41</v>
      </c>
      <c r="I83" s="89">
        <v>8</v>
      </c>
      <c r="J83" s="89">
        <v>0</v>
      </c>
      <c r="K83" s="89">
        <v>0</v>
      </c>
      <c r="L83" s="89">
        <v>8</v>
      </c>
    </row>
    <row r="84" spans="1:12">
      <c r="A84" s="140" t="s">
        <v>82</v>
      </c>
      <c r="B84" s="140" t="s">
        <v>12</v>
      </c>
      <c r="C84" s="117">
        <v>46087</v>
      </c>
      <c r="D84" s="5">
        <v>0.29166666666666669</v>
      </c>
      <c r="E84" s="5">
        <v>0.6875</v>
      </c>
      <c r="F84" s="118">
        <v>2.0833333333333332E-2</v>
      </c>
      <c r="G84" s="16"/>
      <c r="H84" s="119" t="s">
        <v>47</v>
      </c>
      <c r="I84" s="89">
        <v>8</v>
      </c>
      <c r="J84" s="89">
        <v>1</v>
      </c>
      <c r="K84" s="89">
        <v>0</v>
      </c>
      <c r="L84" s="89">
        <v>9</v>
      </c>
    </row>
    <row r="85" spans="1:12">
      <c r="A85" s="132"/>
      <c r="B85" s="132"/>
      <c r="C85" s="117">
        <v>46087</v>
      </c>
      <c r="D85" s="5">
        <v>0.29166666666666669</v>
      </c>
      <c r="E85" s="5">
        <v>0.625</v>
      </c>
      <c r="F85" s="118">
        <v>2.0833333333333332E-2</v>
      </c>
      <c r="G85" s="16"/>
      <c r="H85" s="119" t="s">
        <v>41</v>
      </c>
      <c r="I85" s="89">
        <v>7.5</v>
      </c>
      <c r="J85" s="89">
        <v>0</v>
      </c>
      <c r="K85" s="89">
        <v>0</v>
      </c>
      <c r="L85" s="89">
        <v>7.5</v>
      </c>
    </row>
  </sheetData>
  <mergeCells count="15">
    <mergeCell ref="Q63:X63"/>
    <mergeCell ref="Q54:W54"/>
    <mergeCell ref="Q69:T69"/>
    <mergeCell ref="A62:A65"/>
    <mergeCell ref="B62:B65"/>
    <mergeCell ref="A66:A68"/>
    <mergeCell ref="B66:B68"/>
    <mergeCell ref="A69:A81"/>
    <mergeCell ref="B69:B81"/>
    <mergeCell ref="A82:A83"/>
    <mergeCell ref="B82:B83"/>
    <mergeCell ref="A84:A85"/>
    <mergeCell ref="B84:B85"/>
    <mergeCell ref="A35:A47"/>
    <mergeCell ref="B35:B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238E-8506-4CA7-BF71-DB25FBA9D558}">
  <sheetPr>
    <tabColor theme="8" tint="0.39997558519241921"/>
  </sheetPr>
  <dimension ref="A1:P45"/>
  <sheetViews>
    <sheetView workbookViewId="0">
      <selection activeCell="M48" sqref="M48"/>
    </sheetView>
  </sheetViews>
  <sheetFormatPr defaultRowHeight="14.5"/>
  <cols>
    <col min="1" max="1" width="26" bestFit="1" customWidth="1"/>
    <col min="6" max="6" width="13.7265625" bestFit="1" customWidth="1"/>
  </cols>
  <sheetData>
    <row r="1" spans="1:10">
      <c r="A1" s="47">
        <v>46064</v>
      </c>
      <c r="B1" s="48">
        <v>0.29166666666666669</v>
      </c>
      <c r="C1" s="48">
        <v>0.54166666666666663</v>
      </c>
      <c r="D1" s="48"/>
      <c r="E1" s="49"/>
      <c r="F1" s="50" t="s">
        <v>53</v>
      </c>
      <c r="G1" s="51">
        <v>5.9999999999999982</v>
      </c>
      <c r="H1" s="51">
        <v>0</v>
      </c>
      <c r="I1" s="51">
        <v>0</v>
      </c>
      <c r="J1" s="51">
        <v>5.9999999999999982</v>
      </c>
    </row>
    <row r="2" spans="1:10">
      <c r="A2" s="47">
        <v>46064</v>
      </c>
      <c r="B2" s="48">
        <v>0.29166666666666669</v>
      </c>
      <c r="C2" s="48">
        <v>0.54166666666666663</v>
      </c>
      <c r="D2" s="48"/>
      <c r="E2" s="49"/>
      <c r="F2" s="50" t="s">
        <v>71</v>
      </c>
      <c r="G2" s="51">
        <v>5.9999999999999982</v>
      </c>
      <c r="H2" s="51">
        <v>0</v>
      </c>
      <c r="I2" s="51">
        <v>0</v>
      </c>
      <c r="J2" s="51">
        <v>5.9999999999999982</v>
      </c>
    </row>
    <row r="3" spans="1:10">
      <c r="A3" s="47">
        <v>46064</v>
      </c>
      <c r="B3" s="48">
        <v>0.29166666666666669</v>
      </c>
      <c r="C3" s="48">
        <v>0.54166666666666663</v>
      </c>
      <c r="D3" s="48"/>
      <c r="E3" s="49"/>
      <c r="F3" s="50" t="s">
        <v>69</v>
      </c>
      <c r="G3" s="51">
        <v>5.9999999999999982</v>
      </c>
      <c r="H3" s="51">
        <v>0</v>
      </c>
      <c r="I3" s="51">
        <v>0</v>
      </c>
      <c r="J3" s="51">
        <v>5.9999999999999982</v>
      </c>
    </row>
    <row r="4" spans="1:10">
      <c r="A4" s="33">
        <v>46066</v>
      </c>
      <c r="B4" s="52">
        <v>0.29166666666666669</v>
      </c>
      <c r="C4" s="52">
        <v>0.64583333333333337</v>
      </c>
      <c r="D4" s="52">
        <v>2.0833333333333332E-2</v>
      </c>
      <c r="E4" s="53"/>
      <c r="F4" s="36" t="s">
        <v>47</v>
      </c>
      <c r="G4" s="37">
        <v>8</v>
      </c>
      <c r="H4" s="37">
        <v>0</v>
      </c>
      <c r="I4" s="37">
        <v>0</v>
      </c>
      <c r="J4" s="37">
        <v>8</v>
      </c>
    </row>
    <row r="5" spans="1:10">
      <c r="A5" s="47">
        <v>46066</v>
      </c>
      <c r="B5" s="48">
        <v>0.29166666666666669</v>
      </c>
      <c r="C5" s="48">
        <v>0.64583333333333337</v>
      </c>
      <c r="D5" s="48">
        <v>2.0833333333333332E-2</v>
      </c>
      <c r="E5" s="49"/>
      <c r="F5" s="50" t="s">
        <v>46</v>
      </c>
      <c r="G5" s="51">
        <v>8</v>
      </c>
      <c r="H5" s="51">
        <v>0</v>
      </c>
      <c r="I5" s="51">
        <v>0</v>
      </c>
      <c r="J5" s="51">
        <v>8</v>
      </c>
    </row>
    <row r="6" spans="1:10">
      <c r="A6" s="42">
        <v>46069</v>
      </c>
      <c r="B6" s="54">
        <v>0.29166666666666669</v>
      </c>
      <c r="C6" s="54">
        <v>0.66666666666666663</v>
      </c>
      <c r="D6" s="54">
        <v>2.0833333333333332E-2</v>
      </c>
      <c r="E6" s="55"/>
      <c r="F6" s="44" t="s">
        <v>53</v>
      </c>
      <c r="G6" s="45">
        <v>8</v>
      </c>
      <c r="H6" s="45">
        <v>0.5</v>
      </c>
      <c r="I6" s="45">
        <v>0</v>
      </c>
      <c r="J6" s="45">
        <v>8.5</v>
      </c>
    </row>
    <row r="7" spans="1:10">
      <c r="A7" s="42">
        <v>46069</v>
      </c>
      <c r="B7" s="54">
        <v>0.29166666666666669</v>
      </c>
      <c r="C7" s="54">
        <v>0.66666666666666663</v>
      </c>
      <c r="D7" s="54">
        <v>2.0833333333333332E-2</v>
      </c>
      <c r="E7" s="55"/>
      <c r="F7" s="44" t="s">
        <v>46</v>
      </c>
      <c r="G7" s="45">
        <v>8</v>
      </c>
      <c r="H7" s="45">
        <v>0.5</v>
      </c>
      <c r="I7" s="45">
        <v>0</v>
      </c>
      <c r="J7" s="45">
        <v>8.5</v>
      </c>
    </row>
    <row r="8" spans="1:10">
      <c r="A8" s="42">
        <v>46069</v>
      </c>
      <c r="B8" s="54">
        <v>0.29166666666666669</v>
      </c>
      <c r="C8" s="54">
        <v>0.70833333333333337</v>
      </c>
      <c r="D8" s="54">
        <v>2.0833333333333332E-2</v>
      </c>
      <c r="E8" s="55"/>
      <c r="F8" s="44" t="s">
        <v>47</v>
      </c>
      <c r="G8" s="45">
        <v>8</v>
      </c>
      <c r="H8" s="45">
        <v>1.5</v>
      </c>
      <c r="I8" s="45">
        <v>0</v>
      </c>
      <c r="J8" s="45">
        <v>9.5</v>
      </c>
    </row>
    <row r="9" spans="1:10">
      <c r="A9" s="47">
        <v>46069</v>
      </c>
      <c r="B9" s="48">
        <v>0.29166666666666669</v>
      </c>
      <c r="C9" s="48">
        <v>0.66666666666666663</v>
      </c>
      <c r="D9" s="48">
        <v>2.0833333333333332E-2</v>
      </c>
      <c r="E9" s="49"/>
      <c r="F9" s="50" t="s">
        <v>57</v>
      </c>
      <c r="G9" s="51">
        <v>8</v>
      </c>
      <c r="H9" s="51">
        <v>0.5</v>
      </c>
      <c r="I9" s="51">
        <v>0</v>
      </c>
      <c r="J9" s="51">
        <v>8.5</v>
      </c>
    </row>
    <row r="10" spans="1:10">
      <c r="A10" s="47">
        <v>46069</v>
      </c>
      <c r="B10" s="48">
        <v>0.29166666666666669</v>
      </c>
      <c r="C10" s="48">
        <v>0.66666666666666663</v>
      </c>
      <c r="D10" s="48">
        <v>2.0833333333333332E-2</v>
      </c>
      <c r="E10" s="49"/>
      <c r="F10" s="50" t="s">
        <v>41</v>
      </c>
      <c r="G10" s="51">
        <v>8</v>
      </c>
      <c r="H10" s="51">
        <v>0.5</v>
      </c>
      <c r="I10" s="51">
        <v>0</v>
      </c>
      <c r="J10" s="51">
        <v>8.5</v>
      </c>
    </row>
    <row r="11" spans="1:10">
      <c r="A11" s="42">
        <v>46069</v>
      </c>
      <c r="B11" s="54">
        <v>0.29166666666666669</v>
      </c>
      <c r="C11" s="48">
        <v>0.66666666666666663</v>
      </c>
      <c r="D11" s="54">
        <v>2.0833333333333332E-2</v>
      </c>
      <c r="E11" s="55"/>
      <c r="F11" s="44" t="s">
        <v>49</v>
      </c>
      <c r="G11" s="45">
        <v>8</v>
      </c>
      <c r="H11" s="45">
        <v>0.5</v>
      </c>
      <c r="I11" s="45">
        <v>0</v>
      </c>
      <c r="J11" s="45">
        <v>8.5</v>
      </c>
    </row>
    <row r="12" spans="1:10">
      <c r="A12" s="42">
        <v>46069</v>
      </c>
      <c r="B12" s="54">
        <v>0.29166666666666669</v>
      </c>
      <c r="C12" s="48">
        <v>0.66666666666666663</v>
      </c>
      <c r="D12" s="54">
        <v>2.0833333333333332E-2</v>
      </c>
      <c r="E12" s="55"/>
      <c r="F12" s="44" t="s">
        <v>54</v>
      </c>
      <c r="G12" s="45">
        <v>8</v>
      </c>
      <c r="H12" s="45">
        <v>0.5</v>
      </c>
      <c r="I12" s="45">
        <v>0</v>
      </c>
      <c r="J12" s="45">
        <v>8.5</v>
      </c>
    </row>
    <row r="13" spans="1:10">
      <c r="A13" s="42">
        <v>46070</v>
      </c>
      <c r="B13" s="54">
        <v>0.29166666666666669</v>
      </c>
      <c r="C13" s="54">
        <v>0.75</v>
      </c>
      <c r="D13" s="54">
        <v>2.0833333333333332E-2</v>
      </c>
      <c r="E13" s="55"/>
      <c r="F13" s="44" t="s">
        <v>53</v>
      </c>
      <c r="G13" s="45">
        <v>8</v>
      </c>
      <c r="H13" s="45">
        <v>2</v>
      </c>
      <c r="I13" s="45">
        <v>0.5</v>
      </c>
      <c r="J13" s="45">
        <v>10.5</v>
      </c>
    </row>
    <row r="14" spans="1:10">
      <c r="A14" s="42">
        <v>46070</v>
      </c>
      <c r="B14" s="54">
        <v>0.29166666666666669</v>
      </c>
      <c r="C14" s="54">
        <v>0.75</v>
      </c>
      <c r="D14" s="54">
        <v>2.0833333333333332E-2</v>
      </c>
      <c r="E14" s="55"/>
      <c r="F14" s="44" t="s">
        <v>46</v>
      </c>
      <c r="G14" s="45">
        <v>8</v>
      </c>
      <c r="H14" s="45">
        <v>2</v>
      </c>
      <c r="I14" s="45">
        <v>1.5</v>
      </c>
      <c r="J14" s="45">
        <v>11.5</v>
      </c>
    </row>
    <row r="15" spans="1:10">
      <c r="A15" s="42">
        <v>46070</v>
      </c>
      <c r="B15" s="54">
        <v>0.29166666666666669</v>
      </c>
      <c r="C15" s="54">
        <v>0.79166666666666663</v>
      </c>
      <c r="D15" s="54">
        <v>2.0833333333333332E-2</v>
      </c>
      <c r="E15" s="55"/>
      <c r="F15" s="44" t="s">
        <v>47</v>
      </c>
      <c r="G15" s="45">
        <v>8</v>
      </c>
      <c r="H15" s="45">
        <v>2</v>
      </c>
      <c r="I15" s="45">
        <v>0.5</v>
      </c>
      <c r="J15" s="45">
        <v>10.5</v>
      </c>
    </row>
    <row r="16" spans="1:10">
      <c r="A16" s="47">
        <v>46070</v>
      </c>
      <c r="B16" s="48">
        <v>0.29166666666666669</v>
      </c>
      <c r="C16" s="48">
        <v>0.75</v>
      </c>
      <c r="D16" s="48">
        <v>2.0833333333333332E-2</v>
      </c>
      <c r="E16" s="49"/>
      <c r="F16" s="50" t="s">
        <v>57</v>
      </c>
      <c r="G16" s="51">
        <v>8</v>
      </c>
      <c r="H16" s="51">
        <v>2</v>
      </c>
      <c r="I16" s="51">
        <v>0.5</v>
      </c>
      <c r="J16" s="51">
        <v>10.5</v>
      </c>
    </row>
    <row r="17" spans="1:10">
      <c r="A17" s="42">
        <v>46070</v>
      </c>
      <c r="B17" s="54">
        <v>0.29166666666666669</v>
      </c>
      <c r="C17" s="54">
        <v>0.75</v>
      </c>
      <c r="D17" s="54">
        <v>2.0833333333333332E-2</v>
      </c>
      <c r="E17" s="55"/>
      <c r="F17" s="44" t="s">
        <v>41</v>
      </c>
      <c r="G17" s="45">
        <v>8</v>
      </c>
      <c r="H17" s="45">
        <v>2</v>
      </c>
      <c r="I17" s="45">
        <v>0.5</v>
      </c>
      <c r="J17" s="45">
        <v>10.5</v>
      </c>
    </row>
    <row r="18" spans="1:10">
      <c r="A18" s="42">
        <v>46070</v>
      </c>
      <c r="B18" s="54">
        <v>0.29166666666666669</v>
      </c>
      <c r="C18" s="54">
        <v>0.75</v>
      </c>
      <c r="D18" s="54">
        <v>2.0833333333333332E-2</v>
      </c>
      <c r="E18" s="55"/>
      <c r="F18" s="44" t="s">
        <v>49</v>
      </c>
      <c r="G18" s="45">
        <v>8</v>
      </c>
      <c r="H18" s="45">
        <v>2</v>
      </c>
      <c r="I18" s="45">
        <v>0.5</v>
      </c>
      <c r="J18" s="45">
        <v>10.5</v>
      </c>
    </row>
    <row r="19" spans="1:10">
      <c r="A19" s="42">
        <v>46070</v>
      </c>
      <c r="B19" s="54">
        <v>0.29166666666666669</v>
      </c>
      <c r="C19" s="54">
        <v>0.75</v>
      </c>
      <c r="D19" s="54">
        <v>2.0833333333333332E-2</v>
      </c>
      <c r="E19" s="55"/>
      <c r="F19" s="44" t="s">
        <v>49</v>
      </c>
      <c r="G19" s="45">
        <v>8</v>
      </c>
      <c r="H19" s="45">
        <v>2</v>
      </c>
      <c r="I19" s="45">
        <v>0.5</v>
      </c>
      <c r="J19" s="45">
        <v>10.5</v>
      </c>
    </row>
    <row r="20" spans="1:10">
      <c r="A20" s="42">
        <v>46070</v>
      </c>
      <c r="B20" s="54">
        <v>0.29166666666666669</v>
      </c>
      <c r="C20" s="54">
        <v>0.75</v>
      </c>
      <c r="D20" s="54">
        <v>2.0833333333333332E-2</v>
      </c>
      <c r="E20" s="55"/>
      <c r="F20" s="44" t="s">
        <v>54</v>
      </c>
      <c r="G20" s="45">
        <v>8</v>
      </c>
      <c r="H20" s="45">
        <v>2</v>
      </c>
      <c r="I20" s="45">
        <v>0.5</v>
      </c>
      <c r="J20" s="45">
        <v>10.5</v>
      </c>
    </row>
    <row r="21" spans="1:10">
      <c r="A21" s="42">
        <v>46070</v>
      </c>
      <c r="B21" s="54">
        <v>0.29166666666666669</v>
      </c>
      <c r="C21" s="54">
        <v>0.75</v>
      </c>
      <c r="D21" s="54">
        <v>2.0833333333333332E-2</v>
      </c>
      <c r="E21" s="55"/>
      <c r="F21" s="44" t="s">
        <v>54</v>
      </c>
      <c r="G21" s="45">
        <v>8</v>
      </c>
      <c r="H21" s="45">
        <v>2</v>
      </c>
      <c r="I21" s="45">
        <v>0.5</v>
      </c>
      <c r="J21" s="45">
        <v>10.5</v>
      </c>
    </row>
    <row r="22" spans="1:10">
      <c r="A22" s="42">
        <v>46070</v>
      </c>
      <c r="B22" s="54">
        <v>0.29166666666666669</v>
      </c>
      <c r="C22" s="54">
        <v>0.75</v>
      </c>
      <c r="D22" s="54">
        <v>2.0833333333333332E-2</v>
      </c>
      <c r="E22" s="55"/>
      <c r="F22" s="44" t="s">
        <v>54</v>
      </c>
      <c r="G22" s="45">
        <v>8</v>
      </c>
      <c r="H22" s="45">
        <v>2</v>
      </c>
      <c r="I22" s="45">
        <v>0.5</v>
      </c>
      <c r="J22" s="45">
        <v>10.5</v>
      </c>
    </row>
    <row r="23" spans="1:10">
      <c r="A23" s="42">
        <v>46071</v>
      </c>
      <c r="B23" s="54">
        <v>0.20833333333333334</v>
      </c>
      <c r="C23" s="54">
        <v>0.58333333333333337</v>
      </c>
      <c r="D23" s="54"/>
      <c r="E23" s="55"/>
      <c r="F23" s="44" t="s">
        <v>53</v>
      </c>
      <c r="G23" s="45">
        <v>8</v>
      </c>
      <c r="H23" s="45">
        <v>1</v>
      </c>
      <c r="I23" s="45">
        <v>0</v>
      </c>
      <c r="J23" s="45">
        <v>9</v>
      </c>
    </row>
    <row r="24" spans="1:10">
      <c r="A24" s="42">
        <v>46071</v>
      </c>
      <c r="B24" s="54">
        <v>0.20833333333333334</v>
      </c>
      <c r="C24" s="54">
        <v>0.58333333333333337</v>
      </c>
      <c r="D24" s="54"/>
      <c r="E24" s="55"/>
      <c r="F24" s="44" t="s">
        <v>47</v>
      </c>
      <c r="G24" s="45">
        <v>8</v>
      </c>
      <c r="H24" s="45">
        <v>1</v>
      </c>
      <c r="I24" s="45">
        <v>0</v>
      </c>
      <c r="J24" s="45">
        <v>9</v>
      </c>
    </row>
    <row r="25" spans="1:10">
      <c r="A25" s="42">
        <v>46071</v>
      </c>
      <c r="B25" s="54">
        <v>0.20833333333333334</v>
      </c>
      <c r="C25" s="54">
        <v>0.58333333333333337</v>
      </c>
      <c r="D25" s="54"/>
      <c r="E25" s="55"/>
      <c r="F25" s="44" t="s">
        <v>41</v>
      </c>
      <c r="G25" s="45">
        <v>8</v>
      </c>
      <c r="H25" s="45">
        <v>1</v>
      </c>
      <c r="I25" s="45">
        <v>0</v>
      </c>
      <c r="J25" s="45">
        <v>9</v>
      </c>
    </row>
    <row r="26" spans="1:10">
      <c r="A26" s="42">
        <v>46071</v>
      </c>
      <c r="B26" s="54">
        <v>0.29166666666666669</v>
      </c>
      <c r="C26" s="54">
        <v>0.5625</v>
      </c>
      <c r="D26" s="54"/>
      <c r="E26" s="55"/>
      <c r="F26" s="44" t="s">
        <v>49</v>
      </c>
      <c r="G26" s="45">
        <v>6.5</v>
      </c>
      <c r="H26" s="45">
        <v>0</v>
      </c>
      <c r="I26" s="45">
        <v>0</v>
      </c>
      <c r="J26" s="45">
        <v>6.5</v>
      </c>
    </row>
    <row r="27" spans="1:10">
      <c r="A27" s="42">
        <v>46071</v>
      </c>
      <c r="B27" s="54">
        <v>0.22916666666666666</v>
      </c>
      <c r="C27" s="54">
        <v>0.5625</v>
      </c>
      <c r="D27" s="54"/>
      <c r="E27" s="55"/>
      <c r="F27" s="44" t="s">
        <v>63</v>
      </c>
      <c r="G27" s="45">
        <v>8</v>
      </c>
      <c r="H27" s="45">
        <v>0</v>
      </c>
      <c r="I27" s="45">
        <v>0</v>
      </c>
      <c r="J27" s="45">
        <v>8</v>
      </c>
    </row>
    <row r="28" spans="1:10">
      <c r="A28" s="42">
        <v>46071</v>
      </c>
      <c r="B28" s="54">
        <v>0.22916666666666666</v>
      </c>
      <c r="C28" s="54">
        <v>0.5625</v>
      </c>
      <c r="D28" s="54"/>
      <c r="E28" s="55"/>
      <c r="F28" s="44" t="s">
        <v>63</v>
      </c>
      <c r="G28" s="45">
        <v>8</v>
      </c>
      <c r="H28" s="45">
        <v>0</v>
      </c>
      <c r="I28" s="45">
        <v>0</v>
      </c>
      <c r="J28" s="45">
        <v>8</v>
      </c>
    </row>
    <row r="29" spans="1:10">
      <c r="A29" s="42">
        <v>46071</v>
      </c>
      <c r="B29" s="54">
        <v>0.22916666666666666</v>
      </c>
      <c r="C29" s="54">
        <v>0.5625</v>
      </c>
      <c r="D29" s="54"/>
      <c r="E29" s="55"/>
      <c r="F29" s="44" t="s">
        <v>63</v>
      </c>
      <c r="G29" s="45">
        <v>8</v>
      </c>
      <c r="H29" s="45">
        <v>0</v>
      </c>
      <c r="I29" s="45">
        <v>0</v>
      </c>
      <c r="J29" s="45">
        <v>8</v>
      </c>
    </row>
    <row r="30" spans="1:10">
      <c r="A30" s="42">
        <v>46071</v>
      </c>
      <c r="B30" s="54">
        <v>0.22916666666666666</v>
      </c>
      <c r="C30" s="54">
        <v>0.5625</v>
      </c>
      <c r="D30" s="54"/>
      <c r="E30" s="55"/>
      <c r="F30" s="44" t="s">
        <v>63</v>
      </c>
      <c r="G30" s="45">
        <v>8</v>
      </c>
      <c r="H30" s="45">
        <v>0</v>
      </c>
      <c r="I30" s="45">
        <v>0</v>
      </c>
      <c r="J30" s="45">
        <v>8</v>
      </c>
    </row>
    <row r="31" spans="1:10">
      <c r="A31" s="42">
        <v>46071</v>
      </c>
      <c r="B31" s="54">
        <v>0.22916666666666666</v>
      </c>
      <c r="C31" s="54">
        <v>0.5625</v>
      </c>
      <c r="D31" s="54"/>
      <c r="E31" s="55"/>
      <c r="F31" s="44" t="s">
        <v>63</v>
      </c>
      <c r="G31" s="45">
        <v>8</v>
      </c>
      <c r="H31" s="45">
        <v>0</v>
      </c>
      <c r="I31" s="45">
        <v>0</v>
      </c>
      <c r="J31" s="45">
        <v>8</v>
      </c>
    </row>
    <row r="32" spans="1:10">
      <c r="A32" s="42">
        <v>46071</v>
      </c>
      <c r="B32" s="54">
        <v>0.22916666666666666</v>
      </c>
      <c r="C32" s="54">
        <v>0.5625</v>
      </c>
      <c r="D32" s="54"/>
      <c r="E32" s="55"/>
      <c r="F32" s="44" t="s">
        <v>63</v>
      </c>
      <c r="G32" s="45">
        <v>8</v>
      </c>
      <c r="H32" s="45">
        <v>0</v>
      </c>
      <c r="I32" s="45">
        <v>0</v>
      </c>
      <c r="J32" s="45">
        <v>8</v>
      </c>
    </row>
    <row r="33" spans="1:16">
      <c r="A33" s="42">
        <v>46072</v>
      </c>
      <c r="B33" s="54">
        <v>0.29166666666666669</v>
      </c>
      <c r="C33" s="54">
        <v>0.70833333333333337</v>
      </c>
      <c r="D33" s="54">
        <v>2.0833333333333332E-2</v>
      </c>
      <c r="E33" s="55"/>
      <c r="F33" s="44" t="s">
        <v>47</v>
      </c>
      <c r="G33" s="45">
        <v>8</v>
      </c>
      <c r="H33" s="45">
        <v>1.5</v>
      </c>
      <c r="I33" s="45">
        <v>0</v>
      </c>
      <c r="J33" s="45">
        <v>9.5</v>
      </c>
    </row>
    <row r="34" spans="1:16">
      <c r="A34" s="42">
        <v>46072</v>
      </c>
      <c r="B34" s="54">
        <v>0.29166666666666669</v>
      </c>
      <c r="C34" s="54">
        <v>0.70833333333333337</v>
      </c>
      <c r="D34" s="54">
        <v>2.0833333333333332E-2</v>
      </c>
      <c r="E34" s="55"/>
      <c r="F34" s="44" t="s">
        <v>41</v>
      </c>
      <c r="G34" s="45">
        <v>8</v>
      </c>
      <c r="H34" s="45">
        <v>1.5</v>
      </c>
      <c r="I34" s="45">
        <v>0</v>
      </c>
      <c r="J34" s="45">
        <v>9.5</v>
      </c>
    </row>
    <row r="35" spans="1:16">
      <c r="A35" s="42">
        <v>46072</v>
      </c>
      <c r="B35" s="54">
        <v>0.29166666666666669</v>
      </c>
      <c r="C35" s="54">
        <v>0.58333333333333337</v>
      </c>
      <c r="D35" s="54">
        <v>2.0833333333333332E-2</v>
      </c>
      <c r="E35" s="55"/>
      <c r="F35" s="44" t="s">
        <v>49</v>
      </c>
      <c r="G35" s="45">
        <v>6.5000000000000009</v>
      </c>
      <c r="H35" s="45">
        <v>0</v>
      </c>
      <c r="I35" s="45">
        <v>0</v>
      </c>
      <c r="J35" s="45">
        <v>6.5000000000000009</v>
      </c>
    </row>
    <row r="36" spans="1:16">
      <c r="A36" s="42">
        <v>46072</v>
      </c>
      <c r="B36" s="54">
        <v>0.29166666666666669</v>
      </c>
      <c r="C36" s="54">
        <v>0.58333333333333337</v>
      </c>
      <c r="D36" s="54">
        <v>2.0833333333333332E-2</v>
      </c>
      <c r="E36" s="55"/>
      <c r="F36" s="44" t="s">
        <v>74</v>
      </c>
      <c r="G36" s="45">
        <v>6.5000000000000009</v>
      </c>
      <c r="H36" s="45">
        <v>0</v>
      </c>
      <c r="I36" s="45">
        <v>0</v>
      </c>
      <c r="J36" s="45">
        <v>6.5000000000000009</v>
      </c>
    </row>
    <row r="37" spans="1:16">
      <c r="A37" s="42">
        <v>46072</v>
      </c>
      <c r="B37" s="54">
        <v>0.29166666666666669</v>
      </c>
      <c r="C37" s="54">
        <v>0.58333333333333337</v>
      </c>
      <c r="D37" s="54">
        <v>2.0833333333333332E-2</v>
      </c>
      <c r="E37" s="55"/>
      <c r="F37" s="44" t="s">
        <v>75</v>
      </c>
      <c r="G37" s="45">
        <v>6.5000000000000009</v>
      </c>
      <c r="H37" s="45">
        <v>0</v>
      </c>
      <c r="I37" s="45">
        <v>0</v>
      </c>
      <c r="J37" s="45">
        <v>6.5000000000000009</v>
      </c>
    </row>
    <row r="41" spans="1:16">
      <c r="G41" s="3">
        <f>SUM(G1:G37)</f>
        <v>284</v>
      </c>
      <c r="H41" s="3">
        <f t="shared" ref="H41:J41" si="0">SUM(H1:H37)</f>
        <v>30.5</v>
      </c>
      <c r="I41" s="3">
        <f t="shared" si="0"/>
        <v>6</v>
      </c>
      <c r="J41" s="3">
        <f t="shared" si="0"/>
        <v>320.5</v>
      </c>
    </row>
    <row r="43" spans="1:16">
      <c r="G43">
        <v>85</v>
      </c>
      <c r="H43">
        <v>105</v>
      </c>
      <c r="I43">
        <v>120</v>
      </c>
      <c r="O43">
        <f>J45/O45</f>
        <v>83.768656716417908</v>
      </c>
    </row>
    <row r="45" spans="1:16">
      <c r="G45">
        <f>G41*G43</f>
        <v>24140</v>
      </c>
      <c r="H45" s="131">
        <f t="shared" ref="H45:I45" si="1">H41*H43</f>
        <v>3202.5</v>
      </c>
      <c r="I45" s="131">
        <f t="shared" si="1"/>
        <v>720</v>
      </c>
      <c r="J45">
        <f>SUM(G45:I45)</f>
        <v>28062.5</v>
      </c>
      <c r="O45">
        <v>335</v>
      </c>
      <c r="P45" t="s">
        <v>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ACBA8-F98F-4028-81E6-4CDC026055A3}">
  <dimension ref="A1:O32"/>
  <sheetViews>
    <sheetView workbookViewId="0">
      <selection activeCell="H35" sqref="H35"/>
    </sheetView>
  </sheetViews>
  <sheetFormatPr defaultRowHeight="14.5"/>
  <cols>
    <col min="3" max="3" width="35.36328125" customWidth="1"/>
    <col min="7" max="7" width="8.90625" customWidth="1"/>
    <col min="8" max="8" width="14.81640625" bestFit="1" customWidth="1"/>
    <col min="10" max="10" width="13.7265625" bestFit="1" customWidth="1"/>
  </cols>
  <sheetData>
    <row r="1" spans="1:12">
      <c r="A1" s="38"/>
      <c r="B1" s="132" t="s">
        <v>38</v>
      </c>
      <c r="C1" s="4">
        <v>45971</v>
      </c>
      <c r="D1" s="5">
        <v>0.29166666666666669</v>
      </c>
      <c r="E1" s="5">
        <v>0.64583333333333337</v>
      </c>
      <c r="F1" s="5">
        <v>2.0833333333333332E-2</v>
      </c>
      <c r="G1" s="6" t="s">
        <v>12</v>
      </c>
      <c r="H1" s="16" t="s">
        <v>13</v>
      </c>
      <c r="I1" s="7">
        <f t="shared" ref="I1:I18" si="0">IF(L1&gt;8,(8),(L1))</f>
        <v>8</v>
      </c>
      <c r="J1" s="7">
        <f t="shared" ref="J1:J18" si="1">L1-I1-K1</f>
        <v>0</v>
      </c>
      <c r="K1" s="7">
        <f t="shared" ref="K1:K18" si="2">IF(L1&gt;10,(L1-10),(0))</f>
        <v>0</v>
      </c>
      <c r="L1" s="7">
        <f t="shared" ref="L1:L17" si="3">(E1-D1-F1)*24</f>
        <v>8</v>
      </c>
    </row>
    <row r="2" spans="1:12">
      <c r="A2" s="38"/>
      <c r="B2" s="132"/>
      <c r="C2" s="9">
        <v>45971</v>
      </c>
      <c r="D2" s="10">
        <v>0.29166666666666669</v>
      </c>
      <c r="E2" s="10">
        <v>0.64583333333333337</v>
      </c>
      <c r="F2" s="10">
        <v>2.0833333333333332E-2</v>
      </c>
      <c r="G2" s="11" t="s">
        <v>12</v>
      </c>
      <c r="H2" s="12" t="s">
        <v>15</v>
      </c>
      <c r="I2" s="13">
        <f t="shared" si="0"/>
        <v>8</v>
      </c>
      <c r="J2" s="13">
        <f t="shared" si="1"/>
        <v>0</v>
      </c>
      <c r="K2" s="13">
        <f t="shared" si="2"/>
        <v>0</v>
      </c>
      <c r="L2" s="13">
        <f t="shared" si="3"/>
        <v>8</v>
      </c>
    </row>
    <row r="3" spans="1:12">
      <c r="A3" s="38"/>
      <c r="B3" s="132"/>
      <c r="C3" s="9">
        <v>45971</v>
      </c>
      <c r="D3" s="10">
        <v>0.29166666666666669</v>
      </c>
      <c r="E3" s="10">
        <v>0.64583333333333337</v>
      </c>
      <c r="F3" s="10">
        <v>2.0833333333333332E-2</v>
      </c>
      <c r="G3" s="11" t="s">
        <v>12</v>
      </c>
      <c r="H3" s="11" t="s">
        <v>22</v>
      </c>
      <c r="I3" s="13">
        <f t="shared" si="0"/>
        <v>8</v>
      </c>
      <c r="J3" s="13">
        <f t="shared" si="1"/>
        <v>0</v>
      </c>
      <c r="K3" s="13">
        <f t="shared" si="2"/>
        <v>0</v>
      </c>
      <c r="L3" s="13">
        <f t="shared" si="3"/>
        <v>8</v>
      </c>
    </row>
    <row r="4" spans="1:12">
      <c r="A4" s="38"/>
      <c r="B4" s="132" t="s">
        <v>38</v>
      </c>
      <c r="C4" s="4">
        <v>45972</v>
      </c>
      <c r="D4" s="5">
        <v>0.29166666666666669</v>
      </c>
      <c r="E4" s="5">
        <v>0.64583333333333337</v>
      </c>
      <c r="F4" s="5">
        <v>2.0833333333333332E-2</v>
      </c>
      <c r="G4" s="6" t="s">
        <v>12</v>
      </c>
      <c r="H4" s="16" t="s">
        <v>13</v>
      </c>
      <c r="I4" s="7">
        <f t="shared" si="0"/>
        <v>8</v>
      </c>
      <c r="J4" s="7">
        <f t="shared" si="1"/>
        <v>0</v>
      </c>
      <c r="K4" s="7">
        <f t="shared" si="2"/>
        <v>0</v>
      </c>
      <c r="L4" s="7">
        <f t="shared" si="3"/>
        <v>8</v>
      </c>
    </row>
    <row r="5" spans="1:12">
      <c r="A5" s="38"/>
      <c r="B5" s="132"/>
      <c r="C5" s="9">
        <v>45972</v>
      </c>
      <c r="D5" s="10">
        <v>0.29166666666666669</v>
      </c>
      <c r="E5" s="10">
        <v>0.64583333333333337</v>
      </c>
      <c r="F5" s="10">
        <v>2.0833333333333332E-2</v>
      </c>
      <c r="G5" s="11" t="s">
        <v>12</v>
      </c>
      <c r="H5" s="12" t="s">
        <v>15</v>
      </c>
      <c r="I5" s="13">
        <f t="shared" si="0"/>
        <v>8</v>
      </c>
      <c r="J5" s="13">
        <f t="shared" si="1"/>
        <v>0</v>
      </c>
      <c r="K5" s="13">
        <f t="shared" si="2"/>
        <v>0</v>
      </c>
      <c r="L5" s="13">
        <f t="shared" si="3"/>
        <v>8</v>
      </c>
    </row>
    <row r="6" spans="1:12">
      <c r="A6" s="38"/>
      <c r="B6" s="132"/>
      <c r="C6" s="9">
        <v>45972</v>
      </c>
      <c r="D6" s="10">
        <v>0.29166666666666669</v>
      </c>
      <c r="E6" s="10">
        <v>0.64583333333333337</v>
      </c>
      <c r="F6" s="10">
        <v>2.0833333333333332E-2</v>
      </c>
      <c r="G6" s="11" t="s">
        <v>12</v>
      </c>
      <c r="H6" s="11" t="s">
        <v>22</v>
      </c>
      <c r="I6" s="13">
        <f t="shared" si="0"/>
        <v>8</v>
      </c>
      <c r="J6" s="13">
        <f t="shared" si="1"/>
        <v>0</v>
      </c>
      <c r="K6" s="13">
        <f t="shared" si="2"/>
        <v>0</v>
      </c>
      <c r="L6" s="13">
        <f t="shared" si="3"/>
        <v>8</v>
      </c>
    </row>
    <row r="7" spans="1:12">
      <c r="A7" s="38"/>
      <c r="B7" s="132" t="s">
        <v>38</v>
      </c>
      <c r="C7" s="4">
        <v>45973</v>
      </c>
      <c r="D7" s="5">
        <v>0.29166666666666669</v>
      </c>
      <c r="E7" s="5">
        <v>0.75</v>
      </c>
      <c r="F7" s="5"/>
      <c r="G7" s="6" t="s">
        <v>12</v>
      </c>
      <c r="H7" s="16" t="s">
        <v>13</v>
      </c>
      <c r="I7" s="7">
        <f t="shared" si="0"/>
        <v>8</v>
      </c>
      <c r="J7" s="7">
        <f t="shared" si="1"/>
        <v>2</v>
      </c>
      <c r="K7" s="7">
        <f t="shared" si="2"/>
        <v>1</v>
      </c>
      <c r="L7" s="7">
        <f t="shared" si="3"/>
        <v>11</v>
      </c>
    </row>
    <row r="8" spans="1:12">
      <c r="A8" s="38"/>
      <c r="B8" s="132"/>
      <c r="C8" s="9">
        <v>45973</v>
      </c>
      <c r="D8" s="10">
        <v>0.29166666666666669</v>
      </c>
      <c r="E8" s="10">
        <v>0.66666666666666663</v>
      </c>
      <c r="F8" s="10"/>
      <c r="G8" s="11" t="s">
        <v>12</v>
      </c>
      <c r="H8" s="12" t="s">
        <v>15</v>
      </c>
      <c r="I8" s="13">
        <f t="shared" si="0"/>
        <v>8</v>
      </c>
      <c r="J8" s="13">
        <f t="shared" si="1"/>
        <v>0.99999999999999822</v>
      </c>
      <c r="K8" s="13">
        <f t="shared" si="2"/>
        <v>0</v>
      </c>
      <c r="L8" s="13">
        <f t="shared" si="3"/>
        <v>8.9999999999999982</v>
      </c>
    </row>
    <row r="9" spans="1:12">
      <c r="A9" s="38"/>
      <c r="B9" s="132"/>
      <c r="C9" s="9">
        <v>45973</v>
      </c>
      <c r="D9" s="10">
        <v>0.29166666666666669</v>
      </c>
      <c r="E9" s="10">
        <v>0.66666666666666663</v>
      </c>
      <c r="F9" s="10"/>
      <c r="G9" s="11" t="s">
        <v>12</v>
      </c>
      <c r="H9" s="11" t="s">
        <v>22</v>
      </c>
      <c r="I9" s="13">
        <f t="shared" si="0"/>
        <v>8</v>
      </c>
      <c r="J9" s="13">
        <f t="shared" si="1"/>
        <v>0.99999999999999822</v>
      </c>
      <c r="K9" s="13">
        <f t="shared" si="2"/>
        <v>0</v>
      </c>
      <c r="L9" s="13">
        <f t="shared" si="3"/>
        <v>8.9999999999999982</v>
      </c>
    </row>
    <row r="10" spans="1:12">
      <c r="A10" s="38"/>
      <c r="B10" s="132"/>
      <c r="C10" s="17">
        <v>45973</v>
      </c>
      <c r="D10" s="18">
        <v>0.29166666666666669</v>
      </c>
      <c r="E10" s="18">
        <v>0.75</v>
      </c>
      <c r="F10" s="18"/>
      <c r="G10" s="19" t="s">
        <v>12</v>
      </c>
      <c r="H10" s="20" t="s">
        <v>37</v>
      </c>
      <c r="I10" s="21">
        <f t="shared" si="0"/>
        <v>8</v>
      </c>
      <c r="J10" s="21">
        <f t="shared" si="1"/>
        <v>2</v>
      </c>
      <c r="K10" s="21">
        <f t="shared" si="2"/>
        <v>1</v>
      </c>
      <c r="L10" s="21">
        <f t="shared" si="3"/>
        <v>11</v>
      </c>
    </row>
    <row r="11" spans="1:12">
      <c r="A11" s="38"/>
      <c r="B11" s="132"/>
      <c r="C11" s="17">
        <v>45973</v>
      </c>
      <c r="D11" s="18">
        <v>0.29166666666666669</v>
      </c>
      <c r="E11" s="18">
        <v>0.75</v>
      </c>
      <c r="F11" s="18"/>
      <c r="G11" s="19" t="s">
        <v>12</v>
      </c>
      <c r="H11" s="20" t="s">
        <v>37</v>
      </c>
      <c r="I11" s="21">
        <f t="shared" si="0"/>
        <v>8</v>
      </c>
      <c r="J11" s="21">
        <f t="shared" si="1"/>
        <v>2</v>
      </c>
      <c r="K11" s="21">
        <f t="shared" si="2"/>
        <v>1</v>
      </c>
      <c r="L11" s="21">
        <f t="shared" si="3"/>
        <v>11</v>
      </c>
    </row>
    <row r="12" spans="1:12">
      <c r="A12" s="38"/>
      <c r="B12" s="132"/>
      <c r="C12" s="17">
        <v>45973</v>
      </c>
      <c r="D12" s="18">
        <v>0.29166666666666669</v>
      </c>
      <c r="E12" s="18">
        <v>0.75</v>
      </c>
      <c r="F12" s="18"/>
      <c r="G12" s="19" t="s">
        <v>12</v>
      </c>
      <c r="H12" s="20" t="s">
        <v>37</v>
      </c>
      <c r="I12" s="21">
        <f t="shared" si="0"/>
        <v>8</v>
      </c>
      <c r="J12" s="21">
        <f t="shared" si="1"/>
        <v>2</v>
      </c>
      <c r="K12" s="21">
        <f t="shared" si="2"/>
        <v>1</v>
      </c>
      <c r="L12" s="21">
        <f t="shared" si="3"/>
        <v>11</v>
      </c>
    </row>
    <row r="13" spans="1:12">
      <c r="A13" s="38"/>
      <c r="B13" s="132" t="s">
        <v>38</v>
      </c>
      <c r="C13" s="4">
        <v>45974</v>
      </c>
      <c r="D13" s="5">
        <v>0.29166666666666669</v>
      </c>
      <c r="E13" s="5">
        <v>0.64583333333333337</v>
      </c>
      <c r="F13" s="5">
        <v>2.0833333333333332E-2</v>
      </c>
      <c r="G13" s="6" t="s">
        <v>12</v>
      </c>
      <c r="H13" s="16" t="s">
        <v>13</v>
      </c>
      <c r="I13" s="7">
        <f t="shared" si="0"/>
        <v>8</v>
      </c>
      <c r="J13" s="7">
        <f t="shared" si="1"/>
        <v>0</v>
      </c>
      <c r="K13" s="7">
        <f t="shared" si="2"/>
        <v>0</v>
      </c>
      <c r="L13" s="7">
        <f t="shared" si="3"/>
        <v>8</v>
      </c>
    </row>
    <row r="14" spans="1:12">
      <c r="A14" s="38"/>
      <c r="B14" s="132"/>
      <c r="C14" s="9">
        <v>45974</v>
      </c>
      <c r="D14" s="10">
        <v>0.29166666666666669</v>
      </c>
      <c r="E14" s="10">
        <v>0.64583333333333337</v>
      </c>
      <c r="F14" s="10">
        <v>2.0833333333333332E-2</v>
      </c>
      <c r="G14" s="11" t="s">
        <v>12</v>
      </c>
      <c r="H14" s="12" t="s">
        <v>15</v>
      </c>
      <c r="I14" s="13">
        <f t="shared" si="0"/>
        <v>8</v>
      </c>
      <c r="J14" s="13">
        <f t="shared" si="1"/>
        <v>0</v>
      </c>
      <c r="K14" s="13">
        <f t="shared" si="2"/>
        <v>0</v>
      </c>
      <c r="L14" s="13">
        <f t="shared" si="3"/>
        <v>8</v>
      </c>
    </row>
    <row r="15" spans="1:12">
      <c r="A15" s="38"/>
      <c r="B15" s="132"/>
      <c r="C15" s="9">
        <v>45974</v>
      </c>
      <c r="D15" s="10">
        <v>0.29166666666666669</v>
      </c>
      <c r="E15" s="10">
        <v>0.64583333333333337</v>
      </c>
      <c r="F15" s="10">
        <v>2.0833333333333332E-2</v>
      </c>
      <c r="G15" s="11" t="s">
        <v>12</v>
      </c>
      <c r="H15" s="11" t="s">
        <v>22</v>
      </c>
      <c r="I15" s="13">
        <f t="shared" si="0"/>
        <v>8</v>
      </c>
      <c r="J15" s="13">
        <f t="shared" si="1"/>
        <v>0</v>
      </c>
      <c r="K15" s="13">
        <f t="shared" si="2"/>
        <v>0</v>
      </c>
      <c r="L15" s="13">
        <f t="shared" si="3"/>
        <v>8</v>
      </c>
    </row>
    <row r="16" spans="1:12">
      <c r="A16" s="38"/>
      <c r="B16" s="132" t="s">
        <v>39</v>
      </c>
      <c r="C16" s="4">
        <v>45975</v>
      </c>
      <c r="D16" s="5">
        <v>0.29166666666666669</v>
      </c>
      <c r="E16" s="5">
        <v>0.64583333333333337</v>
      </c>
      <c r="F16" s="5">
        <v>2.0833333333333332E-2</v>
      </c>
      <c r="G16" s="6" t="s">
        <v>12</v>
      </c>
      <c r="H16" s="16" t="s">
        <v>13</v>
      </c>
      <c r="I16" s="7">
        <f t="shared" si="0"/>
        <v>8</v>
      </c>
      <c r="J16" s="7">
        <f t="shared" si="1"/>
        <v>0</v>
      </c>
      <c r="K16" s="7">
        <f t="shared" si="2"/>
        <v>0</v>
      </c>
      <c r="L16" s="7">
        <f t="shared" si="3"/>
        <v>8</v>
      </c>
    </row>
    <row r="17" spans="1:15">
      <c r="A17" s="38"/>
      <c r="B17" s="132"/>
      <c r="C17" s="9">
        <v>45975</v>
      </c>
      <c r="D17" s="10">
        <v>0.29166666666666669</v>
      </c>
      <c r="E17" s="10">
        <v>0.64583333333333337</v>
      </c>
      <c r="F17" s="10">
        <v>2.0833333333333332E-2</v>
      </c>
      <c r="G17" s="11" t="s">
        <v>12</v>
      </c>
      <c r="H17" s="12" t="s">
        <v>15</v>
      </c>
      <c r="I17" s="13">
        <f t="shared" si="0"/>
        <v>8</v>
      </c>
      <c r="J17" s="13">
        <f t="shared" si="1"/>
        <v>0</v>
      </c>
      <c r="K17" s="13">
        <f t="shared" si="2"/>
        <v>0</v>
      </c>
      <c r="L17" s="13">
        <f t="shared" si="3"/>
        <v>8</v>
      </c>
    </row>
    <row r="18" spans="1:15">
      <c r="A18" s="38"/>
      <c r="B18" s="132"/>
      <c r="C18" s="9">
        <v>45975</v>
      </c>
      <c r="D18" s="10">
        <v>0.29166666666666669</v>
      </c>
      <c r="E18" s="10">
        <v>0.64583333333333337</v>
      </c>
      <c r="F18" s="10">
        <v>2.0833333333333332E-2</v>
      </c>
      <c r="G18" s="11" t="s">
        <v>12</v>
      </c>
      <c r="H18" s="11" t="s">
        <v>22</v>
      </c>
      <c r="I18" s="13">
        <f t="shared" si="0"/>
        <v>8</v>
      </c>
      <c r="J18" s="13">
        <f t="shared" si="1"/>
        <v>0</v>
      </c>
      <c r="K18" s="13">
        <f t="shared" si="2"/>
        <v>0</v>
      </c>
      <c r="L18" s="13">
        <f>(E18-D18-F18)*24</f>
        <v>8</v>
      </c>
    </row>
    <row r="19" spans="1:15">
      <c r="A19" s="38"/>
      <c r="B19" s="132" t="s">
        <v>42</v>
      </c>
      <c r="C19" s="4">
        <v>45978</v>
      </c>
      <c r="D19" s="5">
        <v>0.29166666666666669</v>
      </c>
      <c r="E19" s="5">
        <v>0.66666666666666663</v>
      </c>
      <c r="F19" s="16"/>
      <c r="G19" s="16"/>
      <c r="H19" s="6" t="s">
        <v>13</v>
      </c>
      <c r="I19" s="7">
        <v>8</v>
      </c>
      <c r="J19" s="7">
        <v>0.99999999999999822</v>
      </c>
      <c r="K19" s="7">
        <v>0</v>
      </c>
      <c r="L19" s="7">
        <v>8.9999999999999982</v>
      </c>
    </row>
    <row r="20" spans="1:15">
      <c r="A20" s="38"/>
      <c r="B20" s="132"/>
      <c r="C20" s="4">
        <v>45978</v>
      </c>
      <c r="D20" s="5">
        <v>0.29166666666666669</v>
      </c>
      <c r="E20" s="5">
        <v>0.66666666666666663</v>
      </c>
      <c r="F20" s="16"/>
      <c r="G20" s="16"/>
      <c r="H20" s="6" t="s">
        <v>41</v>
      </c>
      <c r="I20" s="7">
        <v>8</v>
      </c>
      <c r="J20" s="7">
        <v>0.99999999999999822</v>
      </c>
      <c r="K20" s="7">
        <v>0</v>
      </c>
      <c r="L20" s="7">
        <v>8.9999999999999982</v>
      </c>
    </row>
    <row r="21" spans="1:15">
      <c r="A21" s="38"/>
      <c r="B21" s="132"/>
      <c r="C21" s="17">
        <v>45978</v>
      </c>
      <c r="D21" s="18">
        <v>0.29166666666666669</v>
      </c>
      <c r="E21" s="18">
        <v>0.66666666666666663</v>
      </c>
      <c r="F21" s="20"/>
      <c r="G21" s="20"/>
      <c r="H21" s="19" t="s">
        <v>37</v>
      </c>
      <c r="I21" s="21">
        <v>8</v>
      </c>
      <c r="J21" s="21">
        <v>0.99999999999999822</v>
      </c>
      <c r="K21" s="21">
        <v>0</v>
      </c>
      <c r="L21" s="21">
        <v>8.9999999999999982</v>
      </c>
    </row>
    <row r="22" spans="1:15">
      <c r="A22" s="38"/>
      <c r="B22" s="132"/>
      <c r="C22" s="17">
        <v>45978</v>
      </c>
      <c r="D22" s="18">
        <v>0.29166666666666669</v>
      </c>
      <c r="E22" s="18">
        <v>0.66666666666666663</v>
      </c>
      <c r="F22" s="20"/>
      <c r="G22" s="20"/>
      <c r="H22" s="19" t="s">
        <v>37</v>
      </c>
      <c r="I22" s="21">
        <v>8</v>
      </c>
      <c r="J22" s="21">
        <v>0.99999999999999822</v>
      </c>
      <c r="K22" s="21">
        <v>0</v>
      </c>
      <c r="L22" s="21">
        <v>8.9999999999999982</v>
      </c>
    </row>
    <row r="23" spans="1:15">
      <c r="A23" s="38"/>
      <c r="B23" s="38"/>
    </row>
    <row r="24" spans="1:15">
      <c r="A24" s="38"/>
      <c r="B24" s="38"/>
    </row>
    <row r="25" spans="1:15">
      <c r="A25" s="38"/>
      <c r="B25" s="38"/>
    </row>
    <row r="26" spans="1:15">
      <c r="A26" s="38"/>
      <c r="B26" s="38"/>
    </row>
    <row r="27" spans="1:15">
      <c r="L27" s="3"/>
    </row>
    <row r="29" spans="1:15">
      <c r="I29" s="3">
        <f>SUM(I2:I22)</f>
        <v>168</v>
      </c>
      <c r="J29" s="3">
        <f>SUM(J2:J22)</f>
        <v>13.999999999999989</v>
      </c>
      <c r="K29" s="3">
        <f>SUM(K22:K22)</f>
        <v>0</v>
      </c>
    </row>
    <row r="30" spans="1:15">
      <c r="I30">
        <v>85</v>
      </c>
      <c r="J30">
        <v>105</v>
      </c>
      <c r="K30">
        <v>120</v>
      </c>
      <c r="M30">
        <f>120*2.5</f>
        <v>300</v>
      </c>
    </row>
    <row r="32" spans="1:15">
      <c r="I32">
        <f>I30*I29</f>
        <v>14280</v>
      </c>
      <c r="J32">
        <f>J30*J29</f>
        <v>1469.9999999999989</v>
      </c>
      <c r="K32">
        <f>K30*K29</f>
        <v>0</v>
      </c>
      <c r="M32">
        <f>SUM(I32:K32)</f>
        <v>15749.999999999998</v>
      </c>
      <c r="O32">
        <f>M32/M30</f>
        <v>52.499999999999993</v>
      </c>
    </row>
  </sheetData>
  <mergeCells count="6">
    <mergeCell ref="B19:B22"/>
    <mergeCell ref="B1:B3"/>
    <mergeCell ref="B4:B6"/>
    <mergeCell ref="B7:B12"/>
    <mergeCell ref="B13:B15"/>
    <mergeCell ref="B16:B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71481-F782-4213-8D66-CEB964C91B05}">
  <sheetPr>
    <tabColor rgb="FFFFFF00"/>
  </sheetPr>
  <dimension ref="A1:N27"/>
  <sheetViews>
    <sheetView workbookViewId="0">
      <selection activeCell="F2" sqref="F2"/>
    </sheetView>
  </sheetViews>
  <sheetFormatPr defaultRowHeight="14.5"/>
  <cols>
    <col min="1" max="1" width="28.90625" bestFit="1" customWidth="1"/>
    <col min="6" max="6" width="13.90625" bestFit="1" customWidth="1"/>
  </cols>
  <sheetData>
    <row r="1" spans="1:10">
      <c r="A1" s="63">
        <v>46076</v>
      </c>
      <c r="B1" s="62">
        <v>0.29166666666666669</v>
      </c>
      <c r="C1" s="57">
        <v>0.66666666666666663</v>
      </c>
      <c r="D1" s="64"/>
      <c r="E1" s="59"/>
      <c r="F1" s="65" t="s">
        <v>47</v>
      </c>
      <c r="G1" s="45">
        <v>8</v>
      </c>
      <c r="H1" s="61">
        <v>1.5</v>
      </c>
      <c r="I1" s="45">
        <v>0</v>
      </c>
      <c r="J1" s="45">
        <v>8.9999999999999982</v>
      </c>
    </row>
    <row r="2" spans="1:10">
      <c r="A2" s="63">
        <v>46076</v>
      </c>
      <c r="B2" s="62">
        <v>0.29166666666666669</v>
      </c>
      <c r="C2" s="57">
        <v>0.66666666666666663</v>
      </c>
      <c r="D2" s="64"/>
      <c r="E2" s="59"/>
      <c r="F2" s="65" t="s">
        <v>41</v>
      </c>
      <c r="G2" s="45">
        <v>8</v>
      </c>
      <c r="H2" s="45">
        <v>0.99999999999999822</v>
      </c>
      <c r="I2" s="45">
        <v>0</v>
      </c>
      <c r="J2" s="45">
        <v>8.9999999999999982</v>
      </c>
    </row>
    <row r="3" spans="1:10">
      <c r="A3" s="63">
        <v>46077</v>
      </c>
      <c r="B3" s="62">
        <v>0.29166666666666669</v>
      </c>
      <c r="C3" s="57">
        <v>0.66666666666666663</v>
      </c>
      <c r="D3" s="67"/>
      <c r="E3" s="59"/>
      <c r="F3" s="60" t="s">
        <v>47</v>
      </c>
      <c r="G3" s="45">
        <v>8</v>
      </c>
      <c r="H3" s="61">
        <v>1.5</v>
      </c>
      <c r="I3" s="45">
        <v>0</v>
      </c>
      <c r="J3" s="45">
        <v>8.9999999999999982</v>
      </c>
    </row>
    <row r="4" spans="1:10">
      <c r="A4" s="63">
        <v>46077</v>
      </c>
      <c r="B4" s="62">
        <v>0.45833333333333331</v>
      </c>
      <c r="C4" s="57">
        <v>0.66666666666666663</v>
      </c>
      <c r="D4" s="67"/>
      <c r="E4" s="59"/>
      <c r="F4" s="68" t="s">
        <v>45</v>
      </c>
      <c r="G4" s="45">
        <v>5</v>
      </c>
      <c r="H4" s="61">
        <v>0</v>
      </c>
      <c r="I4" s="45">
        <v>0</v>
      </c>
      <c r="J4" s="45">
        <v>8.9999999999999982</v>
      </c>
    </row>
    <row r="5" spans="1:10">
      <c r="A5" s="63">
        <v>46077</v>
      </c>
      <c r="B5" s="62">
        <v>0.45833333333333331</v>
      </c>
      <c r="C5" s="57">
        <v>0.66666666666666663</v>
      </c>
      <c r="D5" s="67"/>
      <c r="E5" s="59"/>
      <c r="F5" s="60" t="s">
        <v>41</v>
      </c>
      <c r="G5" s="45">
        <v>5</v>
      </c>
      <c r="H5" s="45">
        <v>0</v>
      </c>
      <c r="I5" s="45">
        <v>0</v>
      </c>
      <c r="J5" s="45">
        <v>8.9999999999999982</v>
      </c>
    </row>
    <row r="6" spans="1:10">
      <c r="A6" s="63">
        <v>46078</v>
      </c>
      <c r="B6" s="62">
        <v>0.29166666666666669</v>
      </c>
      <c r="C6" s="57">
        <v>0.66666666666666663</v>
      </c>
      <c r="D6" s="70"/>
      <c r="E6" s="59"/>
      <c r="F6" s="65" t="s">
        <v>47</v>
      </c>
      <c r="G6" s="45">
        <v>8</v>
      </c>
      <c r="H6" s="61">
        <v>1.5</v>
      </c>
      <c r="I6" s="45">
        <v>0</v>
      </c>
      <c r="J6" s="45">
        <v>8.9999999999999982</v>
      </c>
    </row>
    <row r="7" spans="1:10">
      <c r="A7" s="63">
        <v>46078</v>
      </c>
      <c r="B7" s="62">
        <v>0.29166666666666669</v>
      </c>
      <c r="C7" s="57">
        <v>0.66666666666666663</v>
      </c>
      <c r="D7" s="70"/>
      <c r="E7" s="59"/>
      <c r="F7" s="65" t="s">
        <v>41</v>
      </c>
      <c r="G7" s="45">
        <v>8</v>
      </c>
      <c r="H7" s="45">
        <v>0.99999999999999822</v>
      </c>
      <c r="I7" s="45">
        <v>0</v>
      </c>
      <c r="J7" s="45">
        <v>8.9999999999999982</v>
      </c>
    </row>
    <row r="8" spans="1:10">
      <c r="A8" s="63">
        <v>46078</v>
      </c>
      <c r="B8" s="62">
        <v>0.29166666666666669</v>
      </c>
      <c r="C8" s="57">
        <v>0.66666666666666663</v>
      </c>
      <c r="D8" s="70"/>
      <c r="E8" s="59"/>
      <c r="F8" s="65" t="s">
        <v>74</v>
      </c>
      <c r="G8" s="45">
        <v>8</v>
      </c>
      <c r="H8" s="45">
        <v>0.99999999999999822</v>
      </c>
      <c r="I8" s="45">
        <v>0</v>
      </c>
      <c r="J8" s="45">
        <v>8.9999999999999982</v>
      </c>
    </row>
    <row r="9" spans="1:10">
      <c r="A9" s="63">
        <v>46078</v>
      </c>
      <c r="B9" s="62">
        <v>0.29166666666666669</v>
      </c>
      <c r="C9" s="57">
        <v>0.66666666666666663</v>
      </c>
      <c r="D9" s="70"/>
      <c r="E9" s="59"/>
      <c r="F9" s="65" t="s">
        <v>74</v>
      </c>
      <c r="G9" s="45">
        <v>8</v>
      </c>
      <c r="H9" s="45">
        <v>0.99999999999999822</v>
      </c>
      <c r="I9" s="45">
        <v>0</v>
      </c>
      <c r="J9" s="45">
        <v>8.9999999999999982</v>
      </c>
    </row>
    <row r="10" spans="1:10">
      <c r="A10" s="63">
        <v>46078</v>
      </c>
      <c r="B10" s="62">
        <v>0.29166666666666669</v>
      </c>
      <c r="C10" s="57">
        <v>0.64583333333333337</v>
      </c>
      <c r="D10" s="62">
        <v>2.0833333333333332E-2</v>
      </c>
      <c r="E10" s="59"/>
      <c r="F10" s="65" t="s">
        <v>49</v>
      </c>
      <c r="G10" s="45">
        <v>8</v>
      </c>
      <c r="H10" s="45">
        <v>0</v>
      </c>
      <c r="I10" s="45">
        <v>0</v>
      </c>
      <c r="J10" s="45">
        <v>8</v>
      </c>
    </row>
    <row r="11" spans="1:10">
      <c r="A11" s="63">
        <v>46078</v>
      </c>
      <c r="B11" s="62">
        <v>0.29166666666666669</v>
      </c>
      <c r="C11" s="57">
        <v>0.64583333333333337</v>
      </c>
      <c r="D11" s="62">
        <v>2.0833333333333332E-2</v>
      </c>
      <c r="E11" s="59"/>
      <c r="F11" s="65" t="s">
        <v>49</v>
      </c>
      <c r="G11" s="45">
        <v>8</v>
      </c>
      <c r="H11" s="45">
        <v>0</v>
      </c>
      <c r="I11" s="45">
        <v>0</v>
      </c>
      <c r="J11" s="45">
        <v>8</v>
      </c>
    </row>
    <row r="12" spans="1:10">
      <c r="A12" s="63">
        <v>46078</v>
      </c>
      <c r="B12" s="62">
        <v>0.29166666666666669</v>
      </c>
      <c r="C12" s="57">
        <v>0.66666666666666663</v>
      </c>
      <c r="D12" s="70"/>
      <c r="E12" s="59"/>
      <c r="F12" s="65" t="s">
        <v>63</v>
      </c>
      <c r="G12" s="45">
        <v>8</v>
      </c>
      <c r="H12" s="45">
        <v>0.99999999999999822</v>
      </c>
      <c r="I12" s="45">
        <v>0</v>
      </c>
      <c r="J12" s="45">
        <v>8.9999999999999982</v>
      </c>
    </row>
    <row r="13" spans="1:10">
      <c r="A13" s="63">
        <v>46078</v>
      </c>
      <c r="B13" s="62">
        <v>0.29166666666666669</v>
      </c>
      <c r="C13" s="57">
        <v>0.66666666666666663</v>
      </c>
      <c r="D13" s="70"/>
      <c r="E13" s="59"/>
      <c r="F13" s="65" t="s">
        <v>63</v>
      </c>
      <c r="G13" s="45">
        <v>8</v>
      </c>
      <c r="H13" s="45">
        <v>0.99999999999999822</v>
      </c>
      <c r="I13" s="45">
        <v>0</v>
      </c>
      <c r="J13" s="45">
        <v>8.9999999999999982</v>
      </c>
    </row>
    <row r="14" spans="1:10">
      <c r="A14" s="63">
        <v>46078</v>
      </c>
      <c r="B14" s="62">
        <v>0.29166666666666669</v>
      </c>
      <c r="C14" s="57">
        <v>0.66666666666666663</v>
      </c>
      <c r="D14" s="70"/>
      <c r="E14" s="59"/>
      <c r="F14" s="65" t="s">
        <v>63</v>
      </c>
      <c r="G14" s="45">
        <v>8</v>
      </c>
      <c r="H14" s="45">
        <v>0.99999999999999822</v>
      </c>
      <c r="I14" s="45">
        <v>0</v>
      </c>
      <c r="J14" s="45">
        <v>8.9999999999999982</v>
      </c>
    </row>
    <row r="15" spans="1:10">
      <c r="A15" s="117">
        <v>46085</v>
      </c>
      <c r="B15" s="5">
        <v>0.22916666666666666</v>
      </c>
      <c r="C15" s="5">
        <v>0.5625</v>
      </c>
      <c r="D15" s="118"/>
      <c r="E15" s="16"/>
      <c r="F15" s="119" t="s">
        <v>53</v>
      </c>
      <c r="G15" s="89">
        <v>8</v>
      </c>
      <c r="H15" s="89">
        <v>0</v>
      </c>
      <c r="I15" s="89">
        <v>0</v>
      </c>
      <c r="J15" s="89">
        <v>8</v>
      </c>
    </row>
    <row r="16" spans="1:10">
      <c r="A16" s="117">
        <v>46085</v>
      </c>
      <c r="B16" s="5">
        <v>0.20833333333333334</v>
      </c>
      <c r="C16" s="5">
        <v>0.58333333333333337</v>
      </c>
      <c r="D16" s="5"/>
      <c r="E16" s="16"/>
      <c r="F16" s="119" t="s">
        <v>45</v>
      </c>
      <c r="G16" s="45">
        <v>8</v>
      </c>
      <c r="H16" s="45">
        <v>1</v>
      </c>
      <c r="I16" s="45">
        <v>0</v>
      </c>
      <c r="J16" s="45">
        <v>9</v>
      </c>
    </row>
    <row r="22" spans="7:14">
      <c r="G22" s="3">
        <f>SUM(G1:G16)</f>
        <v>122</v>
      </c>
      <c r="H22" s="3">
        <f>SUM(H1:H16)</f>
        <v>12.499999999999988</v>
      </c>
      <c r="I22" s="3">
        <f>SUM(I1:I16)</f>
        <v>0</v>
      </c>
    </row>
    <row r="23" spans="7:14">
      <c r="G23">
        <v>85</v>
      </c>
      <c r="H23">
        <v>105</v>
      </c>
      <c r="I23">
        <v>120</v>
      </c>
    </row>
    <row r="25" spans="7:14">
      <c r="G25">
        <f>SUM(G22*G23)</f>
        <v>10370</v>
      </c>
      <c r="H25" s="130">
        <f t="shared" ref="H25:I25" si="0">SUM(H22*H23)</f>
        <v>1312.4999999999986</v>
      </c>
      <c r="I25" s="130">
        <f t="shared" si="0"/>
        <v>0</v>
      </c>
      <c r="K25">
        <v>163</v>
      </c>
      <c r="L25" t="s">
        <v>98</v>
      </c>
    </row>
    <row r="27" spans="7:14">
      <c r="K27">
        <f>SUM(G25:I25)</f>
        <v>11682.499999999998</v>
      </c>
      <c r="N27">
        <f>K27/K25</f>
        <v>71.671779141104281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7D3F1-3475-4766-8E6A-0B888CB3C827}">
  <dimension ref="A1:N23"/>
  <sheetViews>
    <sheetView workbookViewId="0">
      <selection activeCell="N22" sqref="N22"/>
    </sheetView>
  </sheetViews>
  <sheetFormatPr defaultRowHeight="14.5"/>
  <cols>
    <col min="1" max="1" width="22.453125" bestFit="1" customWidth="1"/>
    <col min="6" max="6" width="12.90625" bestFit="1" customWidth="1"/>
  </cols>
  <sheetData>
    <row r="1" spans="1:10">
      <c r="A1" s="117">
        <v>46119</v>
      </c>
      <c r="B1" s="151">
        <v>0.29166666666666669</v>
      </c>
      <c r="C1" s="151">
        <v>0.64583333333333337</v>
      </c>
      <c r="D1" s="151">
        <v>2.0833333333333332E-2</v>
      </c>
      <c r="E1" s="152"/>
      <c r="F1" s="153" t="s">
        <v>47</v>
      </c>
      <c r="G1" s="89">
        <v>8</v>
      </c>
      <c r="H1" s="89">
        <v>0</v>
      </c>
      <c r="I1" s="89">
        <v>0</v>
      </c>
      <c r="J1" s="89">
        <v>8</v>
      </c>
    </row>
    <row r="2" spans="1:10">
      <c r="A2" s="117">
        <v>46119</v>
      </c>
      <c r="B2" s="151">
        <v>0.29166666666666669</v>
      </c>
      <c r="C2" s="151">
        <v>0.64583333333333337</v>
      </c>
      <c r="D2" s="151">
        <v>2.0833333333333332E-2</v>
      </c>
      <c r="E2" s="152"/>
      <c r="F2" s="153" t="s">
        <v>71</v>
      </c>
      <c r="G2" s="89">
        <v>8</v>
      </c>
      <c r="H2" s="89">
        <v>0</v>
      </c>
      <c r="I2" s="89">
        <v>0</v>
      </c>
      <c r="J2" s="89">
        <v>8</v>
      </c>
    </row>
    <row r="3" spans="1:10">
      <c r="A3" s="117">
        <v>46125</v>
      </c>
      <c r="B3" s="151">
        <v>0.29166666666666669</v>
      </c>
      <c r="C3" s="151">
        <v>0.70833333333333337</v>
      </c>
      <c r="D3" s="151">
        <v>2.0833333333333332E-2</v>
      </c>
      <c r="E3" s="152"/>
      <c r="F3" s="153" t="s">
        <v>47</v>
      </c>
      <c r="G3" s="89">
        <v>8</v>
      </c>
      <c r="H3" s="89">
        <v>1.5</v>
      </c>
      <c r="I3" s="89">
        <v>0</v>
      </c>
      <c r="J3" s="89">
        <v>9.5</v>
      </c>
    </row>
    <row r="4" spans="1:10">
      <c r="A4" s="117">
        <v>46125</v>
      </c>
      <c r="B4" s="151">
        <v>0.29166666666666669</v>
      </c>
      <c r="C4" s="151">
        <v>0.70833333333333337</v>
      </c>
      <c r="D4" s="151">
        <v>2.0833333333333332E-2</v>
      </c>
      <c r="E4" s="152"/>
      <c r="F4" s="153" t="s">
        <v>95</v>
      </c>
      <c r="G4" s="89">
        <v>8</v>
      </c>
      <c r="H4" s="89">
        <v>1.5</v>
      </c>
      <c r="I4" s="89">
        <v>0</v>
      </c>
      <c r="J4" s="89">
        <v>9.5</v>
      </c>
    </row>
    <row r="5" spans="1:10">
      <c r="A5" s="117">
        <v>46125</v>
      </c>
      <c r="B5" s="151">
        <v>0.29166666666666669</v>
      </c>
      <c r="C5" s="151">
        <v>0.70833333333333337</v>
      </c>
      <c r="D5" s="151">
        <v>2.0833333333333332E-2</v>
      </c>
      <c r="E5" s="152"/>
      <c r="F5" s="153" t="s">
        <v>103</v>
      </c>
      <c r="G5" s="89">
        <v>8</v>
      </c>
      <c r="H5" s="89">
        <v>1.5</v>
      </c>
      <c r="I5" s="89">
        <v>0</v>
      </c>
      <c r="J5" s="89">
        <v>9.5</v>
      </c>
    </row>
    <row r="6" spans="1:10">
      <c r="A6" s="117">
        <v>46126</v>
      </c>
      <c r="B6" s="151">
        <v>0.29166666666666669</v>
      </c>
      <c r="C6" s="151">
        <v>0.70833333333333337</v>
      </c>
      <c r="D6" s="151">
        <v>2.0833333333333332E-2</v>
      </c>
      <c r="E6" s="152"/>
      <c r="F6" s="153" t="s">
        <v>47</v>
      </c>
      <c r="G6" s="89">
        <v>8</v>
      </c>
      <c r="H6" s="89">
        <v>1.5</v>
      </c>
      <c r="I6" s="89">
        <v>0</v>
      </c>
      <c r="J6" s="89">
        <v>9.5</v>
      </c>
    </row>
    <row r="7" spans="1:10">
      <c r="A7" s="117">
        <v>46126</v>
      </c>
      <c r="B7" s="151">
        <v>0.29166666666666669</v>
      </c>
      <c r="C7" s="151">
        <v>0.70833333333333337</v>
      </c>
      <c r="D7" s="151">
        <v>2.0833333333333332E-2</v>
      </c>
      <c r="E7" s="152"/>
      <c r="F7" s="153" t="s">
        <v>104</v>
      </c>
      <c r="G7" s="89">
        <v>8</v>
      </c>
      <c r="H7" s="89">
        <v>1.5</v>
      </c>
      <c r="I7" s="89">
        <v>0</v>
      </c>
      <c r="J7" s="89">
        <v>9.5</v>
      </c>
    </row>
    <row r="8" spans="1:10">
      <c r="A8" s="117">
        <v>46126</v>
      </c>
      <c r="B8" s="151">
        <v>0.29166666666666669</v>
      </c>
      <c r="C8" s="151">
        <v>0.70833333333333337</v>
      </c>
      <c r="D8" s="151">
        <v>2.0833333333333332E-2</v>
      </c>
      <c r="E8" s="152"/>
      <c r="F8" s="153" t="s">
        <v>103</v>
      </c>
      <c r="G8" s="89">
        <v>8</v>
      </c>
      <c r="H8" s="89">
        <v>1.5</v>
      </c>
      <c r="I8" s="89">
        <v>0</v>
      </c>
      <c r="J8" s="89">
        <v>9.5</v>
      </c>
    </row>
    <row r="9" spans="1:10">
      <c r="A9" s="117">
        <v>46127</v>
      </c>
      <c r="B9" s="151">
        <v>0.29166666666666669</v>
      </c>
      <c r="C9" s="151">
        <v>0.625</v>
      </c>
      <c r="D9" s="151"/>
      <c r="E9" s="152"/>
      <c r="F9" s="153" t="s">
        <v>47</v>
      </c>
      <c r="G9" s="89">
        <v>8</v>
      </c>
      <c r="H9" s="89">
        <v>0</v>
      </c>
      <c r="I9" s="89">
        <v>0</v>
      </c>
      <c r="J9" s="89">
        <v>8</v>
      </c>
    </row>
    <row r="10" spans="1:10">
      <c r="A10" s="117">
        <v>46127</v>
      </c>
      <c r="B10" s="151">
        <v>0.29166666666666669</v>
      </c>
      <c r="C10" s="151">
        <v>0.625</v>
      </c>
      <c r="D10" s="151"/>
      <c r="E10" s="152"/>
      <c r="F10" s="153" t="s">
        <v>103</v>
      </c>
      <c r="G10" s="89">
        <v>8</v>
      </c>
      <c r="H10" s="89">
        <v>0</v>
      </c>
      <c r="I10" s="89">
        <v>0</v>
      </c>
      <c r="J10" s="89">
        <v>8</v>
      </c>
    </row>
    <row r="11" spans="1:10">
      <c r="A11" s="117">
        <v>46127</v>
      </c>
      <c r="B11" s="151">
        <v>0.29166666666666669</v>
      </c>
      <c r="C11" s="151">
        <v>0.625</v>
      </c>
      <c r="D11" s="151"/>
      <c r="E11" s="152"/>
      <c r="F11" s="153" t="s">
        <v>63</v>
      </c>
      <c r="G11" s="89">
        <v>8</v>
      </c>
      <c r="H11" s="89">
        <v>0</v>
      </c>
      <c r="I11" s="89">
        <v>0</v>
      </c>
      <c r="J11" s="89">
        <v>8</v>
      </c>
    </row>
    <row r="12" spans="1:10">
      <c r="A12" s="117">
        <v>46127</v>
      </c>
      <c r="B12" s="151">
        <v>0.29166666666666669</v>
      </c>
      <c r="C12" s="151">
        <v>0.625</v>
      </c>
      <c r="D12" s="151"/>
      <c r="E12" s="152"/>
      <c r="F12" s="153" t="s">
        <v>63</v>
      </c>
      <c r="G12" s="89">
        <v>8</v>
      </c>
      <c r="H12" s="89">
        <v>0</v>
      </c>
      <c r="I12" s="89">
        <v>0</v>
      </c>
      <c r="J12" s="89">
        <v>8</v>
      </c>
    </row>
    <row r="13" spans="1:10">
      <c r="A13" s="117">
        <v>46127</v>
      </c>
      <c r="B13" s="151">
        <v>0.29166666666666669</v>
      </c>
      <c r="C13" s="151">
        <v>0.625</v>
      </c>
      <c r="D13" s="151"/>
      <c r="E13" s="152"/>
      <c r="F13" s="153" t="s">
        <v>63</v>
      </c>
      <c r="G13" s="89">
        <v>8</v>
      </c>
      <c r="H13" s="89">
        <v>0</v>
      </c>
      <c r="I13" s="89">
        <v>0</v>
      </c>
      <c r="J13" s="89">
        <v>8</v>
      </c>
    </row>
    <row r="14" spans="1:10">
      <c r="A14" s="117">
        <v>46127</v>
      </c>
      <c r="B14" s="151">
        <v>0.29166666666666669</v>
      </c>
      <c r="C14" s="151">
        <v>0.625</v>
      </c>
      <c r="D14" s="151"/>
      <c r="E14" s="152"/>
      <c r="F14" s="153" t="s">
        <v>63</v>
      </c>
      <c r="G14" s="89">
        <v>8</v>
      </c>
      <c r="H14" s="89">
        <v>0</v>
      </c>
      <c r="I14" s="89">
        <v>0</v>
      </c>
      <c r="J14" s="89">
        <v>8</v>
      </c>
    </row>
    <row r="15" spans="1:10">
      <c r="A15" s="117">
        <v>46127</v>
      </c>
      <c r="B15" s="151">
        <v>0.29166666666666669</v>
      </c>
      <c r="C15" s="151">
        <v>0.625</v>
      </c>
      <c r="D15" s="151"/>
      <c r="E15" s="152"/>
      <c r="F15" s="153" t="s">
        <v>63</v>
      </c>
      <c r="G15" s="89">
        <v>8</v>
      </c>
      <c r="H15" s="89">
        <v>0</v>
      </c>
      <c r="I15" s="89">
        <v>0</v>
      </c>
      <c r="J15" s="89">
        <v>8</v>
      </c>
    </row>
    <row r="16" spans="1:10">
      <c r="A16" s="117">
        <v>46128</v>
      </c>
      <c r="B16" s="151">
        <v>0.29166666666666669</v>
      </c>
      <c r="C16" s="151">
        <v>0.64583333333333337</v>
      </c>
      <c r="D16" s="151">
        <v>2.0833333333333332E-2</v>
      </c>
      <c r="E16" s="152"/>
      <c r="F16" s="153" t="s">
        <v>47</v>
      </c>
      <c r="G16" s="89">
        <v>8</v>
      </c>
      <c r="H16" s="89">
        <v>0</v>
      </c>
      <c r="I16" s="89">
        <v>0</v>
      </c>
      <c r="J16" s="89">
        <v>8</v>
      </c>
    </row>
    <row r="17" spans="1:14">
      <c r="A17" s="117">
        <v>46128</v>
      </c>
      <c r="B17" s="151">
        <v>0.29166666666666669</v>
      </c>
      <c r="C17" s="151">
        <v>0.64583333333333337</v>
      </c>
      <c r="D17" s="151">
        <v>2.0833333333333332E-2</v>
      </c>
      <c r="E17" s="152"/>
      <c r="F17" s="153" t="s">
        <v>103</v>
      </c>
      <c r="G17" s="89">
        <v>8</v>
      </c>
      <c r="H17" s="89">
        <v>0</v>
      </c>
      <c r="I17" s="89">
        <v>0</v>
      </c>
      <c r="J17" s="89">
        <v>8</v>
      </c>
    </row>
    <row r="19" spans="1:14">
      <c r="G19" s="3">
        <f>SUM(G1:G17)</f>
        <v>136</v>
      </c>
      <c r="H19" s="3">
        <f t="shared" ref="H19:J19" si="0">SUM(H1:H17)</f>
        <v>9</v>
      </c>
      <c r="I19" s="3">
        <f t="shared" si="0"/>
        <v>0</v>
      </c>
      <c r="J19" s="3">
        <f t="shared" si="0"/>
        <v>145</v>
      </c>
    </row>
    <row r="21" spans="1:14">
      <c r="G21">
        <v>85</v>
      </c>
      <c r="H21">
        <v>105</v>
      </c>
      <c r="I21">
        <v>120</v>
      </c>
      <c r="N21">
        <f>J23/N23</f>
        <v>78.771653543307082</v>
      </c>
    </row>
    <row r="23" spans="1:14">
      <c r="G23">
        <f>G19*G21</f>
        <v>11560</v>
      </c>
      <c r="H23">
        <f>H19*H21</f>
        <v>945</v>
      </c>
      <c r="I23">
        <f>I21*I19</f>
        <v>0</v>
      </c>
      <c r="J23">
        <f>SUM(G23:I23)</f>
        <v>12505</v>
      </c>
      <c r="N23">
        <f>63.5*2.5</f>
        <v>158.75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7FD8E-9AD5-4201-9742-063BDEDE630A}">
  <dimension ref="A1:F3"/>
  <sheetViews>
    <sheetView workbookViewId="0">
      <selection activeCell="F3" sqref="F3"/>
    </sheetView>
  </sheetViews>
  <sheetFormatPr defaultRowHeight="14.5"/>
  <cols>
    <col min="2" max="2" width="11.26953125" bestFit="1" customWidth="1"/>
    <col min="3" max="3" width="13.1796875" bestFit="1" customWidth="1"/>
  </cols>
  <sheetData>
    <row r="1" spans="1:6">
      <c r="A1" t="s">
        <v>0</v>
      </c>
      <c r="B1" t="s">
        <v>17</v>
      </c>
      <c r="C1" t="s">
        <v>18</v>
      </c>
      <c r="D1" t="s">
        <v>16</v>
      </c>
      <c r="E1" t="s">
        <v>19</v>
      </c>
      <c r="F1" t="s">
        <v>16</v>
      </c>
    </row>
    <row r="2" spans="1:6">
      <c r="A2" t="s">
        <v>25</v>
      </c>
      <c r="B2" t="s">
        <v>23</v>
      </c>
      <c r="C2" t="s">
        <v>24</v>
      </c>
      <c r="D2">
        <f>F2-E2</f>
        <v>376.15</v>
      </c>
      <c r="E2">
        <v>37.61</v>
      </c>
      <c r="F2">
        <v>413.76</v>
      </c>
    </row>
    <row r="3" spans="1:6">
      <c r="A3" t="s">
        <v>43</v>
      </c>
      <c r="B3">
        <v>20323709</v>
      </c>
      <c r="C3" t="s">
        <v>44</v>
      </c>
      <c r="D3">
        <v>1098.8599999999999</v>
      </c>
      <c r="E3">
        <v>109.88</v>
      </c>
      <c r="F3">
        <v>1208.74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Labor</vt:lpstr>
      <vt:lpstr>Basket Ball Court</vt:lpstr>
      <vt:lpstr>Curved Paths</vt:lpstr>
      <vt:lpstr>Tennis Courts</vt:lpstr>
      <vt:lpstr>Footpath Purple</vt:lpstr>
      <vt:lpstr>Footpath Steve</vt:lpstr>
      <vt:lpstr>Footpath Yellow</vt:lpstr>
      <vt:lpstr>Sheet5</vt:lpstr>
      <vt:lpstr>Materials</vt:lpstr>
      <vt:lpstr>Connelly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LF Construction Services</dc:creator>
  <cp:lastModifiedBy>Admin LF Construction Services</cp:lastModifiedBy>
  <dcterms:created xsi:type="dcterms:W3CDTF">2025-10-27T22:00:27Z</dcterms:created>
  <dcterms:modified xsi:type="dcterms:W3CDTF">2026-04-22T06:25:27Z</dcterms:modified>
</cp:coreProperties>
</file>