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LF Construction Services PTY Ltd\Jobs\Upcoming\Vaughan Civil - Grid Mason\Pricing\"/>
    </mc:Choice>
  </mc:AlternateContent>
  <xr:revisionPtr revIDLastSave="0" documentId="13_ncr:1_{4BEC126C-BCAA-48BA-8139-2AC188E29780}" xr6:coauthVersionLast="47" xr6:coauthVersionMax="47" xr10:uidLastSave="{00000000-0000-0000-0000-000000000000}"/>
  <bookViews>
    <workbookView minimized="1" xWindow="43020" yWindow="4395" windowWidth="21600" windowHeight="11175" xr2:uid="{417E379D-14C1-4228-9700-A9EEEC197C67}"/>
  </bookViews>
  <sheets>
    <sheet name="FRP 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9" i="1" l="1"/>
  <c r="G97" i="1"/>
  <c r="F29" i="1"/>
  <c r="F28" i="1"/>
  <c r="G30" i="1"/>
  <c r="G50" i="1"/>
  <c r="G34" i="1" l="1"/>
  <c r="G33" i="1"/>
  <c r="G4" i="1"/>
  <c r="G5" i="1"/>
  <c r="G6" i="1"/>
  <c r="G3" i="1"/>
  <c r="G15" i="1"/>
  <c r="G16" i="1"/>
  <c r="G17" i="1"/>
  <c r="G14" i="1"/>
  <c r="G91" i="1"/>
  <c r="G86" i="1"/>
  <c r="G87" i="1"/>
  <c r="G88" i="1"/>
  <c r="G89" i="1"/>
  <c r="G90" i="1"/>
  <c r="G85" i="1"/>
  <c r="G21" i="1"/>
  <c r="G22" i="1"/>
  <c r="G23" i="1"/>
  <c r="G24" i="1"/>
  <c r="G25" i="1"/>
  <c r="G26" i="1"/>
  <c r="G27" i="1"/>
  <c r="G20" i="1"/>
  <c r="G11" i="1" l="1"/>
  <c r="G10" i="1"/>
  <c r="G9" i="1"/>
  <c r="G49" i="1"/>
  <c r="G48" i="1"/>
  <c r="G47" i="1"/>
  <c r="G46" i="1"/>
  <c r="G45" i="1"/>
  <c r="G44" i="1"/>
  <c r="G43" i="1"/>
  <c r="G42" i="1"/>
  <c r="G39" i="1"/>
  <c r="G38" i="1"/>
  <c r="G37" i="1"/>
  <c r="G82" i="1"/>
  <c r="G81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54" i="1"/>
  <c r="G96" i="1" l="1"/>
</calcChain>
</file>

<file path=xl/sharedStrings.xml><?xml version="1.0" encoding="utf-8"?>
<sst xmlns="http://schemas.openxmlformats.org/spreadsheetml/2006/main" count="135" uniqueCount="82">
  <si>
    <t xml:space="preserve">Description </t>
  </si>
  <si>
    <t>L</t>
  </si>
  <si>
    <t>W</t>
  </si>
  <si>
    <t>D</t>
  </si>
  <si>
    <t xml:space="preserve">Pit 1 </t>
  </si>
  <si>
    <t>600 x 600 x 600 CAST INSITU REINFORCED CONCRETE PIT.</t>
  </si>
  <si>
    <t>Pit 2</t>
  </si>
  <si>
    <t>Pit 3</t>
  </si>
  <si>
    <t>Pit 4</t>
  </si>
  <si>
    <t>Transformer Bay Works</t>
  </si>
  <si>
    <t>A1</t>
  </si>
  <si>
    <t>CONSTRUCT NEW BUND FLOOR SLAB for AUX ETXb . REFER TO DRAWING No. 272730 - Dimensions 6 x 5.3 x 0.35</t>
  </si>
  <si>
    <t>CONSTRUCT NEW BUND FLOOR SLAB for AUX ETXa . REFER TO DRAWING No. 272731  Dimensions 6 x 5.35 x 0.35</t>
  </si>
  <si>
    <t>CONSTRUCT NEW BUND FLOOR SLAB for TX Bund . REFER TO DRAWING No. 272732 (93.35M3 Volume)</t>
  </si>
  <si>
    <t>Depth Varies from 150-750mm</t>
  </si>
  <si>
    <t>Sumps</t>
  </si>
  <si>
    <t>Reinforced Concrete Sump Pits</t>
  </si>
  <si>
    <t>S1</t>
  </si>
  <si>
    <t>S1 – 900 × 900 × 750 DEEP</t>
  </si>
  <si>
    <t>S2</t>
  </si>
  <si>
    <t>S2 – 900 × 900 × 750 DEEP</t>
  </si>
  <si>
    <t>S3</t>
  </si>
  <si>
    <t>S3 – 450 × 450 × 300 DEEP</t>
  </si>
  <si>
    <t>S4</t>
  </si>
  <si>
    <t>S4 – 450 × 450 × 300 DEEP</t>
  </si>
  <si>
    <t>Transformer Bay Walls</t>
  </si>
  <si>
    <t xml:space="preserve">Wall BW 6 </t>
  </si>
  <si>
    <t>Wall BW 8</t>
  </si>
  <si>
    <t xml:space="preserve">Wall CW 1 </t>
  </si>
  <si>
    <t xml:space="preserve">Wall CW 2 </t>
  </si>
  <si>
    <t>Edge Beam type EB1</t>
  </si>
  <si>
    <t>Plinths</t>
  </si>
  <si>
    <t>Concrete Plinths</t>
  </si>
  <si>
    <t xml:space="preserve">Plinth A5 </t>
  </si>
  <si>
    <t xml:space="preserve">Plinth A6 </t>
  </si>
  <si>
    <t>Turrets</t>
  </si>
  <si>
    <t>Concrete Turrets</t>
  </si>
  <si>
    <t xml:space="preserve">Turret TT5 </t>
  </si>
  <si>
    <t xml:space="preserve">Turret TT6 </t>
  </si>
  <si>
    <t xml:space="preserve">Turret 9 </t>
  </si>
  <si>
    <t>Switchyard Footings</t>
  </si>
  <si>
    <t>Earthing cabinet footing</t>
  </si>
  <si>
    <t>33kV VT and busbar support footing A6</t>
  </si>
  <si>
    <t>33kV VT and busbar support footing A6A</t>
  </si>
  <si>
    <t>33kV disconnector support footings A7</t>
  </si>
  <si>
    <t>33kV disconnector support footings A7A</t>
  </si>
  <si>
    <t>AC cabinet footing</t>
  </si>
  <si>
    <t xml:space="preserve">33kV cable stand footing 1 </t>
  </si>
  <si>
    <t>33kV cable stand footing 2</t>
  </si>
  <si>
    <t>Cable Pit</t>
  </si>
  <si>
    <t xml:space="preserve">Concrete Roadway  </t>
  </si>
  <si>
    <t>concrete roadway per drawing 272731 (total concrete volume - 289m3)
Width Varies Throughout See below Breakdown of widths if required) One long continuous concrete road - breakdown was done to accurately calculate volumes</t>
  </si>
  <si>
    <t>Roadway</t>
  </si>
  <si>
    <t>Concrete Kerb</t>
  </si>
  <si>
    <t>K1 Type Kerb</t>
  </si>
  <si>
    <t>Tx Roadway Kerb</t>
  </si>
  <si>
    <t>Retaining Walls as per Drawing 272737. Retaining Wall (One Continous wall - separated out to get accurate volume of concrete, the height varies along the route. )</t>
  </si>
  <si>
    <t>Section 1</t>
  </si>
  <si>
    <t>Section 2</t>
  </si>
  <si>
    <t>Section 3</t>
  </si>
  <si>
    <t>Section 4</t>
  </si>
  <si>
    <t>Section 5</t>
  </si>
  <si>
    <t>Section 6</t>
  </si>
  <si>
    <t>Section 7</t>
  </si>
  <si>
    <t>Notes</t>
  </si>
  <si>
    <t>Subcontractor to provide a quote for Installation &amp; forming of reo, Installation of Concrete including formwork &amp; the supply of formwork</t>
  </si>
  <si>
    <t>Vaughan will provide site amenities, Traffic control where required</t>
  </si>
  <si>
    <t>Refer to drawings 272726-272738</t>
  </si>
  <si>
    <t xml:space="preserve">if you could return a quote for Wednesday April 15th it would be greatly ppreciated. Apologies for the short turnaround we have also been givien a short turnaround are submitting our tender on Thursday  April 16th. </t>
  </si>
  <si>
    <t>Vaughan will supply all permanent materials - Concrete, Blinding, Concrete Testing  Reo etc. Vaughan will also provide concrete pumping where required.</t>
  </si>
  <si>
    <t>Please provide an estimated udration for eachs ection of works &amp; Where you require concrete pumping.</t>
  </si>
  <si>
    <t>Amount $</t>
  </si>
  <si>
    <t>Rate</t>
  </si>
  <si>
    <t>Wall BW 5</t>
  </si>
  <si>
    <t>Wall BW 2</t>
  </si>
  <si>
    <t>Wall BW 4</t>
  </si>
  <si>
    <t>Wall BW 1</t>
  </si>
  <si>
    <t>Wall BW 3</t>
  </si>
  <si>
    <t>Wall BW 7</t>
  </si>
  <si>
    <t>Total</t>
  </si>
  <si>
    <t>GST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</si>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</sst>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5" formatCode="&quot;$&quot;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0" fillId="0" borderId="4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2" fillId="0" borderId="0" xfId="0" applyFont="1" applyBorder="1"/>
    <xf numFmtId="0" fontId="2" fillId="0" borderId="4" xfId="0" applyFont="1" applyBorder="1"/>
    <xf numFmtId="0" fontId="2" fillId="0" borderId="0" xfId="0" applyFont="1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" fillId="0" borderId="9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0" fillId="0" borderId="0" xfId="0" applyNumberFormat="1" applyBorder="1"/>
    <xf numFmtId="2" fontId="2" fillId="0" borderId="0" xfId="0" applyNumberFormat="1" applyFont="1" applyBorder="1"/>
    <xf numFmtId="2" fontId="0" fillId="0" borderId="7" xfId="0" applyNumberFormat="1" applyBorder="1"/>
    <xf numFmtId="2" fontId="0" fillId="0" borderId="0" xfId="0" applyNumberFormat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165" fontId="0" fillId="0" borderId="0" xfId="0" applyNumberFormat="1" applyBorder="1"/>
    <xf numFmtId="165" fontId="0" fillId="0" borderId="0" xfId="0" applyNumberFormat="1" applyFill="1" applyBorder="1"/>
    <xf numFmtId="165" fontId="0" fillId="0" borderId="0" xfId="0" applyNumberFormat="1" applyFont="1" applyAlignment="1">
      <alignment wrapText="1"/>
    </xf>
    <xf numFmtId="0" fontId="2" fillId="0" borderId="4" xfId="0" applyFont="1" applyFill="1" applyBorder="1"/>
    <xf numFmtId="165" fontId="0" fillId="0" borderId="5" xfId="1" applyNumberFormat="1" applyFont="1" applyBorder="1"/>
    <xf numFmtId="165" fontId="2" fillId="0" borderId="0" xfId="0" applyNumberFormat="1" applyFont="1" applyBorder="1"/>
    <xf numFmtId="165" fontId="2" fillId="0" borderId="5" xfId="1" applyNumberFormat="1" applyFont="1" applyBorder="1" applyAlignment="1">
      <alignment wrapText="1"/>
    </xf>
    <xf numFmtId="165" fontId="2" fillId="0" borderId="0" xfId="0" applyNumberFormat="1" applyFont="1" applyBorder="1" applyAlignment="1">
      <alignment horizontal="center"/>
    </xf>
    <xf numFmtId="165" fontId="0" fillId="0" borderId="0" xfId="0" applyNumberFormat="1"/>
    <xf numFmtId="165" fontId="2" fillId="0" borderId="5" xfId="1" applyNumberFormat="1" applyFont="1" applyBorder="1"/>
    <xf numFmtId="165" fontId="0" fillId="0" borderId="7" xfId="0" applyNumberFormat="1" applyBorder="1"/>
    <xf numFmtId="165" fontId="0" fillId="0" borderId="8" xfId="1" applyNumberFormat="1" applyFont="1" applyBorder="1"/>
    <xf numFmtId="165" fontId="2" fillId="0" borderId="12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66FF"/>
      <color rgb="FFCC3399"/>
      <color rgb="FF660066"/>
      <color rgb="FFFCC4FB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02EAE-CAB1-4201-A7B4-BBD0DA253926}">
  <dimension ref="A1:K100"/>
  <sheetViews>
    <sheetView tabSelected="1" topLeftCell="A67" workbookViewId="0">
      <selection activeCell="A2" sqref="A2:G100"/>
    </sheetView>
  </sheetViews>
  <sheetFormatPr defaultRowHeight="14.5" x14ac:dyDescent="0.35"/>
  <cols>
    <col min="2" max="2" width="41.6328125" style="1" customWidth="1"/>
    <col min="3" max="3" width="8.6328125" customWidth="1"/>
    <col min="4" max="4" width="8.6328125" style="23" customWidth="1"/>
    <col min="5" max="5" width="8.6328125" customWidth="1"/>
    <col min="6" max="6" width="11.1796875" bestFit="1" customWidth="1"/>
    <col min="7" max="7" width="12.1796875" bestFit="1" customWidth="1"/>
    <col min="8" max="8" width="11.81640625" bestFit="1" customWidth="1"/>
    <col min="9" max="9" width="107.6328125" customWidth="1"/>
  </cols>
  <sheetData>
    <row r="1" spans="1:11" ht="15" thickBot="1" x14ac:dyDescent="0.4"/>
    <row r="2" spans="1:11" x14ac:dyDescent="0.35">
      <c r="A2" s="4"/>
      <c r="B2" s="5" t="s">
        <v>0</v>
      </c>
      <c r="C2" s="17" t="s">
        <v>1</v>
      </c>
      <c r="D2" s="19" t="s">
        <v>2</v>
      </c>
      <c r="E2" s="17" t="s">
        <v>3</v>
      </c>
      <c r="F2" s="17" t="s">
        <v>72</v>
      </c>
      <c r="G2" s="18" t="s">
        <v>71</v>
      </c>
      <c r="I2" s="16" t="s">
        <v>64</v>
      </c>
    </row>
    <row r="3" spans="1:11" ht="29" x14ac:dyDescent="0.35">
      <c r="A3" s="6" t="s">
        <v>4</v>
      </c>
      <c r="B3" s="7" t="s">
        <v>5</v>
      </c>
      <c r="C3" s="8">
        <v>0.6</v>
      </c>
      <c r="D3" s="20">
        <v>0.6</v>
      </c>
      <c r="E3" s="8">
        <v>0.6</v>
      </c>
      <c r="F3" s="31">
        <v>11805.5</v>
      </c>
      <c r="G3" s="34">
        <f>C3*D3*E3*F3</f>
        <v>2549.9879999999998</v>
      </c>
      <c r="I3" s="14" t="s">
        <v>69</v>
      </c>
    </row>
    <row r="4" spans="1:11" ht="29" x14ac:dyDescent="0.35">
      <c r="A4" s="6" t="s">
        <v>6</v>
      </c>
      <c r="B4" s="7" t="s">
        <v>5</v>
      </c>
      <c r="C4" s="8">
        <v>0.6</v>
      </c>
      <c r="D4" s="20">
        <v>0.6</v>
      </c>
      <c r="E4" s="8">
        <v>0.6</v>
      </c>
      <c r="F4" s="31">
        <v>11805.5</v>
      </c>
      <c r="G4" s="34">
        <f t="shared" ref="G4:G6" si="0">C4*D4*E4*F4</f>
        <v>2549.9879999999998</v>
      </c>
      <c r="I4" s="14" t="s">
        <v>66</v>
      </c>
    </row>
    <row r="5" spans="1:11" ht="29" x14ac:dyDescent="0.35">
      <c r="A5" s="6" t="s">
        <v>7</v>
      </c>
      <c r="B5" s="7" t="s">
        <v>5</v>
      </c>
      <c r="C5" s="8">
        <v>0.6</v>
      </c>
      <c r="D5" s="20">
        <v>0.6</v>
      </c>
      <c r="E5" s="8">
        <v>0.6</v>
      </c>
      <c r="F5" s="31">
        <v>11805.5</v>
      </c>
      <c r="G5" s="34">
        <f t="shared" si="0"/>
        <v>2549.9879999999998</v>
      </c>
      <c r="I5" s="14" t="s">
        <v>70</v>
      </c>
    </row>
    <row r="6" spans="1:11" ht="29" x14ac:dyDescent="0.35">
      <c r="A6" s="6" t="s">
        <v>8</v>
      </c>
      <c r="B6" s="7" t="s">
        <v>5</v>
      </c>
      <c r="C6" s="8">
        <v>0.6</v>
      </c>
      <c r="D6" s="20">
        <v>0.6</v>
      </c>
      <c r="E6" s="8">
        <v>0.6</v>
      </c>
      <c r="F6" s="31">
        <v>11805.5</v>
      </c>
      <c r="G6" s="34">
        <f t="shared" si="0"/>
        <v>2549.9879999999998</v>
      </c>
      <c r="I6" s="14" t="s">
        <v>67</v>
      </c>
    </row>
    <row r="7" spans="1:11" ht="29" x14ac:dyDescent="0.35">
      <c r="A7" s="6"/>
      <c r="B7" s="7"/>
      <c r="C7" s="8"/>
      <c r="D7" s="20"/>
      <c r="E7" s="9"/>
      <c r="F7" s="35"/>
      <c r="G7" s="36"/>
      <c r="H7" s="2"/>
      <c r="I7" s="14" t="s">
        <v>65</v>
      </c>
      <c r="J7" s="2"/>
      <c r="K7" s="2"/>
    </row>
    <row r="8" spans="1:11" ht="29.5" thickBot="1" x14ac:dyDescent="0.4">
      <c r="A8" s="10"/>
      <c r="B8" s="28" t="s">
        <v>9</v>
      </c>
      <c r="C8" s="24" t="s">
        <v>1</v>
      </c>
      <c r="D8" s="25" t="s">
        <v>2</v>
      </c>
      <c r="E8" s="24" t="s">
        <v>3</v>
      </c>
      <c r="F8" s="37"/>
      <c r="G8" s="34"/>
      <c r="I8" s="15" t="s">
        <v>68</v>
      </c>
    </row>
    <row r="9" spans="1:11" ht="43.5" x14ac:dyDescent="0.35">
      <c r="A9" s="6" t="s">
        <v>10</v>
      </c>
      <c r="B9" s="27" t="s">
        <v>11</v>
      </c>
      <c r="C9" s="8">
        <v>6</v>
      </c>
      <c r="D9" s="20">
        <v>5.3</v>
      </c>
      <c r="E9" s="8">
        <v>0.35</v>
      </c>
      <c r="F9" s="38">
        <v>350</v>
      </c>
      <c r="G9" s="34">
        <f>C9*D9*E9*F9</f>
        <v>3895.4999999999995</v>
      </c>
      <c r="I9" s="3"/>
    </row>
    <row r="10" spans="1:11" ht="43.5" x14ac:dyDescent="0.35">
      <c r="A10" s="6" t="s">
        <v>10</v>
      </c>
      <c r="B10" s="27" t="s">
        <v>12</v>
      </c>
      <c r="C10" s="8">
        <v>6</v>
      </c>
      <c r="D10" s="20">
        <v>5.35</v>
      </c>
      <c r="E10" s="8">
        <v>0.35</v>
      </c>
      <c r="F10" s="38">
        <v>350</v>
      </c>
      <c r="G10" s="34">
        <f>C10*D10*E10*F10</f>
        <v>3932.2499999999991</v>
      </c>
      <c r="I10" s="1"/>
    </row>
    <row r="11" spans="1:11" ht="58" x14ac:dyDescent="0.35">
      <c r="A11" s="6" t="s">
        <v>10</v>
      </c>
      <c r="B11" s="27" t="s">
        <v>13</v>
      </c>
      <c r="C11" s="8">
        <v>16.3</v>
      </c>
      <c r="D11" s="20">
        <v>10.6</v>
      </c>
      <c r="E11" s="11" t="s">
        <v>14</v>
      </c>
      <c r="F11" s="32">
        <v>470</v>
      </c>
      <c r="G11" s="34">
        <f>93.35*F11</f>
        <v>43874.5</v>
      </c>
      <c r="I11" s="1"/>
    </row>
    <row r="12" spans="1:11" x14ac:dyDescent="0.35">
      <c r="A12" s="6"/>
      <c r="B12" s="27"/>
      <c r="C12" s="8"/>
      <c r="D12" s="20"/>
      <c r="E12" s="8"/>
      <c r="F12" s="30"/>
      <c r="G12" s="34"/>
      <c r="I12" s="1"/>
    </row>
    <row r="13" spans="1:11" x14ac:dyDescent="0.35">
      <c r="A13" s="10" t="s">
        <v>15</v>
      </c>
      <c r="B13" s="28" t="s">
        <v>16</v>
      </c>
      <c r="C13" s="24" t="s">
        <v>1</v>
      </c>
      <c r="D13" s="25" t="s">
        <v>2</v>
      </c>
      <c r="E13" s="24" t="s">
        <v>3</v>
      </c>
      <c r="F13" s="37"/>
      <c r="G13" s="34"/>
    </row>
    <row r="14" spans="1:11" x14ac:dyDescent="0.35">
      <c r="A14" s="6" t="s">
        <v>17</v>
      </c>
      <c r="B14" s="27" t="s">
        <v>18</v>
      </c>
      <c r="C14" s="8">
        <v>0.9</v>
      </c>
      <c r="D14" s="20">
        <v>0.9</v>
      </c>
      <c r="E14" s="8">
        <v>0.75</v>
      </c>
      <c r="F14" s="31">
        <v>11805.5</v>
      </c>
      <c r="G14" s="34">
        <f>C14*D14*E14*F14</f>
        <v>7171.8412500000004</v>
      </c>
    </row>
    <row r="15" spans="1:11" x14ac:dyDescent="0.35">
      <c r="A15" s="6" t="s">
        <v>19</v>
      </c>
      <c r="B15" s="27" t="s">
        <v>20</v>
      </c>
      <c r="C15" s="8">
        <v>0.9</v>
      </c>
      <c r="D15" s="20">
        <v>0.9</v>
      </c>
      <c r="E15" s="8">
        <v>0.75</v>
      </c>
      <c r="F15" s="31">
        <v>11806.5</v>
      </c>
      <c r="G15" s="34">
        <f t="shared" ref="G15:G17" si="1">C15*D15*E15*F15</f>
        <v>7172.4487500000005</v>
      </c>
    </row>
    <row r="16" spans="1:11" x14ac:dyDescent="0.35">
      <c r="A16" s="6" t="s">
        <v>21</v>
      </c>
      <c r="B16" s="27" t="s">
        <v>22</v>
      </c>
      <c r="C16" s="8">
        <v>0.45</v>
      </c>
      <c r="D16" s="20">
        <v>0.45</v>
      </c>
      <c r="E16" s="8">
        <v>0.3</v>
      </c>
      <c r="F16" s="31">
        <v>11807.5</v>
      </c>
      <c r="G16" s="34">
        <f t="shared" si="1"/>
        <v>717.30562499999996</v>
      </c>
    </row>
    <row r="17" spans="1:10" x14ac:dyDescent="0.35">
      <c r="A17" s="6" t="s">
        <v>23</v>
      </c>
      <c r="B17" s="27" t="s">
        <v>24</v>
      </c>
      <c r="C17" s="8">
        <v>0.45</v>
      </c>
      <c r="D17" s="20">
        <v>0.45</v>
      </c>
      <c r="E17" s="8">
        <v>0.3</v>
      </c>
      <c r="F17" s="31">
        <v>11808.5</v>
      </c>
      <c r="G17" s="34">
        <f t="shared" si="1"/>
        <v>717.36637499999995</v>
      </c>
    </row>
    <row r="18" spans="1:10" x14ac:dyDescent="0.35">
      <c r="A18" s="6"/>
      <c r="B18" s="27"/>
      <c r="C18" s="8"/>
      <c r="D18" s="20"/>
      <c r="E18" s="8"/>
      <c r="F18" s="30"/>
      <c r="G18" s="34"/>
    </row>
    <row r="19" spans="1:10" x14ac:dyDescent="0.35">
      <c r="A19" s="10"/>
      <c r="B19" s="28" t="s">
        <v>25</v>
      </c>
      <c r="C19" s="24" t="s">
        <v>1</v>
      </c>
      <c r="D19" s="25" t="s">
        <v>2</v>
      </c>
      <c r="E19" s="24" t="s">
        <v>3</v>
      </c>
      <c r="F19" s="37"/>
      <c r="G19" s="39"/>
    </row>
    <row r="20" spans="1:10" x14ac:dyDescent="0.35">
      <c r="A20" s="6"/>
      <c r="B20" s="27" t="s">
        <v>76</v>
      </c>
      <c r="C20" s="8">
        <v>5.6</v>
      </c>
      <c r="D20" s="20">
        <v>0.15</v>
      </c>
      <c r="E20" s="8">
        <v>0.55000000000000004</v>
      </c>
      <c r="F20" s="38">
        <v>1050</v>
      </c>
      <c r="G20" s="34">
        <f>F20*C20</f>
        <v>5880</v>
      </c>
    </row>
    <row r="21" spans="1:10" x14ac:dyDescent="0.35">
      <c r="A21" s="6"/>
      <c r="B21" s="27" t="s">
        <v>77</v>
      </c>
      <c r="C21" s="8">
        <v>5.6</v>
      </c>
      <c r="D21" s="20">
        <v>0.25</v>
      </c>
      <c r="E21" s="8">
        <v>0.55000000000000004</v>
      </c>
      <c r="F21" s="38">
        <v>1050</v>
      </c>
      <c r="G21" s="34">
        <f t="shared" ref="G21:G27" si="2">F21*C21</f>
        <v>5880</v>
      </c>
    </row>
    <row r="22" spans="1:10" x14ac:dyDescent="0.35">
      <c r="A22" s="6"/>
      <c r="B22" s="27" t="s">
        <v>75</v>
      </c>
      <c r="C22" s="8">
        <v>5.6</v>
      </c>
      <c r="D22" s="20">
        <v>0.15</v>
      </c>
      <c r="E22" s="8">
        <v>0.55000000000000004</v>
      </c>
      <c r="F22" s="38">
        <v>1050</v>
      </c>
      <c r="G22" s="34">
        <f t="shared" si="2"/>
        <v>5880</v>
      </c>
    </row>
    <row r="23" spans="1:10" x14ac:dyDescent="0.35">
      <c r="A23" s="6"/>
      <c r="B23" s="27" t="s">
        <v>74</v>
      </c>
      <c r="C23" s="8">
        <v>16.579999999999998</v>
      </c>
      <c r="D23" s="20">
        <v>0.15</v>
      </c>
      <c r="E23" s="8">
        <v>0.45</v>
      </c>
      <c r="F23" s="38">
        <v>1050</v>
      </c>
      <c r="G23" s="34">
        <f t="shared" si="2"/>
        <v>17409</v>
      </c>
    </row>
    <row r="24" spans="1:10" x14ac:dyDescent="0.35">
      <c r="A24" s="6"/>
      <c r="B24" s="27" t="s">
        <v>73</v>
      </c>
      <c r="C24" s="8">
        <v>16.579999999999998</v>
      </c>
      <c r="D24" s="20">
        <v>0.15</v>
      </c>
      <c r="E24" s="8">
        <v>0.45</v>
      </c>
      <c r="F24" s="38">
        <v>1050</v>
      </c>
      <c r="G24" s="34">
        <f t="shared" si="2"/>
        <v>17409</v>
      </c>
    </row>
    <row r="25" spans="1:10" x14ac:dyDescent="0.35">
      <c r="A25" s="6"/>
      <c r="B25" s="27" t="s">
        <v>26</v>
      </c>
      <c r="C25" s="8">
        <v>10.5</v>
      </c>
      <c r="D25" s="20">
        <v>0.15</v>
      </c>
      <c r="E25" s="8">
        <v>0.5</v>
      </c>
      <c r="F25" s="38">
        <v>1050</v>
      </c>
      <c r="G25" s="34">
        <f t="shared" si="2"/>
        <v>11025</v>
      </c>
    </row>
    <row r="26" spans="1:10" x14ac:dyDescent="0.35">
      <c r="A26" s="6"/>
      <c r="B26" s="27" t="s">
        <v>27</v>
      </c>
      <c r="C26" s="8">
        <v>10.5</v>
      </c>
      <c r="D26" s="20">
        <v>0.15</v>
      </c>
      <c r="E26" s="8">
        <v>0.5</v>
      </c>
      <c r="F26" s="38">
        <v>1050</v>
      </c>
      <c r="G26" s="34">
        <f t="shared" si="2"/>
        <v>11025</v>
      </c>
    </row>
    <row r="27" spans="1:10" x14ac:dyDescent="0.35">
      <c r="A27" s="6"/>
      <c r="B27" s="27" t="s">
        <v>78</v>
      </c>
      <c r="C27" s="26">
        <v>16.03</v>
      </c>
      <c r="D27" s="20">
        <v>0.25</v>
      </c>
      <c r="E27" s="26">
        <v>0.45</v>
      </c>
      <c r="F27" s="38">
        <v>1050</v>
      </c>
      <c r="G27" s="34">
        <f t="shared" si="2"/>
        <v>16831.5</v>
      </c>
    </row>
    <row r="28" spans="1:10" x14ac:dyDescent="0.35">
      <c r="A28" s="6"/>
      <c r="B28" s="27" t="s">
        <v>28</v>
      </c>
      <c r="C28" s="8">
        <v>17.899999999999999</v>
      </c>
      <c r="D28" s="20">
        <v>0.25</v>
      </c>
      <c r="E28" s="8">
        <v>5.9</v>
      </c>
      <c r="F28" s="38">
        <f>G28/(C28*D28*E28)</f>
        <v>5726.8061736577974</v>
      </c>
      <c r="G28" s="34">
        <v>151202</v>
      </c>
    </row>
    <row r="29" spans="1:10" x14ac:dyDescent="0.35">
      <c r="A29" s="6"/>
      <c r="B29" s="27" t="s">
        <v>29</v>
      </c>
      <c r="C29" s="8">
        <v>17.899999999999999</v>
      </c>
      <c r="D29" s="20">
        <v>0.25</v>
      </c>
      <c r="E29" s="8">
        <v>5.9</v>
      </c>
      <c r="F29" s="38">
        <f>G29/(C29*D29*E29)</f>
        <v>5726.8061736577974</v>
      </c>
      <c r="G29" s="34">
        <v>151202</v>
      </c>
    </row>
    <row r="30" spans="1:10" x14ac:dyDescent="0.35">
      <c r="A30" s="6"/>
      <c r="B30" s="27" t="s">
        <v>30</v>
      </c>
      <c r="C30" s="8">
        <v>20</v>
      </c>
      <c r="D30" s="20">
        <v>0.3</v>
      </c>
      <c r="E30" s="8">
        <v>0.3</v>
      </c>
      <c r="F30" s="38">
        <v>450</v>
      </c>
      <c r="G30" s="34">
        <f>C30*F30</f>
        <v>9000</v>
      </c>
      <c r="J30" s="2"/>
    </row>
    <row r="31" spans="1:10" x14ac:dyDescent="0.35">
      <c r="A31" s="6"/>
      <c r="B31" s="27"/>
      <c r="C31" s="8"/>
      <c r="D31" s="20"/>
      <c r="E31" s="8"/>
      <c r="F31" s="30"/>
      <c r="G31" s="34"/>
    </row>
    <row r="32" spans="1:10" x14ac:dyDescent="0.35">
      <c r="A32" s="10" t="s">
        <v>31</v>
      </c>
      <c r="B32" s="28" t="s">
        <v>32</v>
      </c>
      <c r="C32" s="24" t="s">
        <v>1</v>
      </c>
      <c r="D32" s="25" t="s">
        <v>2</v>
      </c>
      <c r="E32" s="24" t="s">
        <v>3</v>
      </c>
      <c r="F32" s="37"/>
      <c r="G32" s="39"/>
      <c r="I32" s="2"/>
    </row>
    <row r="33" spans="1:8" x14ac:dyDescent="0.35">
      <c r="A33" s="6"/>
      <c r="B33" s="27" t="s">
        <v>33</v>
      </c>
      <c r="C33" s="8">
        <v>3.1</v>
      </c>
      <c r="D33" s="20">
        <v>2.1</v>
      </c>
      <c r="E33" s="8">
        <v>0.5</v>
      </c>
      <c r="F33" s="38">
        <v>10020</v>
      </c>
      <c r="G33" s="34">
        <f>F33</f>
        <v>10020</v>
      </c>
      <c r="H33" s="2"/>
    </row>
    <row r="34" spans="1:8" x14ac:dyDescent="0.35">
      <c r="A34" s="6"/>
      <c r="B34" s="27" t="s">
        <v>34</v>
      </c>
      <c r="C34" s="8">
        <v>3.2</v>
      </c>
      <c r="D34" s="20">
        <v>2.4</v>
      </c>
      <c r="E34" s="8">
        <v>0.55000000000000004</v>
      </c>
      <c r="F34" s="38">
        <v>10020</v>
      </c>
      <c r="G34" s="34">
        <f>F34</f>
        <v>10020</v>
      </c>
    </row>
    <row r="35" spans="1:8" x14ac:dyDescent="0.35">
      <c r="A35" s="6"/>
      <c r="B35" s="27"/>
      <c r="C35" s="8"/>
      <c r="D35" s="20"/>
      <c r="E35" s="8"/>
      <c r="F35" s="30"/>
      <c r="G35" s="34"/>
    </row>
    <row r="36" spans="1:8" x14ac:dyDescent="0.35">
      <c r="A36" s="33" t="s">
        <v>35</v>
      </c>
      <c r="B36" s="28" t="s">
        <v>36</v>
      </c>
      <c r="C36" s="24" t="s">
        <v>1</v>
      </c>
      <c r="D36" s="25" t="s">
        <v>2</v>
      </c>
      <c r="E36" s="24" t="s">
        <v>3</v>
      </c>
      <c r="F36" s="37"/>
      <c r="G36" s="39"/>
    </row>
    <row r="37" spans="1:8" x14ac:dyDescent="0.35">
      <c r="A37" s="6"/>
      <c r="B37" s="27" t="s">
        <v>37</v>
      </c>
      <c r="C37" s="8">
        <v>1</v>
      </c>
      <c r="D37" s="20">
        <v>0.6</v>
      </c>
      <c r="E37" s="8">
        <v>0.6</v>
      </c>
      <c r="F37" s="38">
        <v>850</v>
      </c>
      <c r="G37" s="34">
        <f>F37</f>
        <v>850</v>
      </c>
    </row>
    <row r="38" spans="1:8" x14ac:dyDescent="0.35">
      <c r="A38" s="6"/>
      <c r="B38" s="27" t="s">
        <v>38</v>
      </c>
      <c r="C38" s="8">
        <v>1</v>
      </c>
      <c r="D38" s="20">
        <v>0.6</v>
      </c>
      <c r="E38" s="8">
        <v>0.6</v>
      </c>
      <c r="F38" s="38">
        <v>850</v>
      </c>
      <c r="G38" s="34">
        <f>F38</f>
        <v>850</v>
      </c>
      <c r="H38" s="2"/>
    </row>
    <row r="39" spans="1:8" x14ac:dyDescent="0.35">
      <c r="A39" s="6"/>
      <c r="B39" s="27" t="s">
        <v>39</v>
      </c>
      <c r="C39" s="8">
        <v>0.75</v>
      </c>
      <c r="D39" s="20">
        <v>0.75</v>
      </c>
      <c r="E39" s="8">
        <v>0.5</v>
      </c>
      <c r="F39" s="38">
        <v>750</v>
      </c>
      <c r="G39" s="34">
        <f>F39</f>
        <v>750</v>
      </c>
    </row>
    <row r="40" spans="1:8" x14ac:dyDescent="0.35">
      <c r="A40" s="6"/>
      <c r="B40" s="27"/>
      <c r="C40" s="8"/>
      <c r="D40" s="20"/>
      <c r="E40" s="8"/>
      <c r="F40" s="30"/>
      <c r="G40" s="34"/>
    </row>
    <row r="41" spans="1:8" x14ac:dyDescent="0.35">
      <c r="A41" s="10"/>
      <c r="B41" s="28" t="s">
        <v>40</v>
      </c>
      <c r="C41" s="9"/>
      <c r="D41" s="21"/>
      <c r="E41" s="9"/>
      <c r="F41" s="35"/>
      <c r="G41" s="39"/>
    </row>
    <row r="42" spans="1:8" x14ac:dyDescent="0.35">
      <c r="A42" s="6"/>
      <c r="B42" s="27" t="s">
        <v>41</v>
      </c>
      <c r="C42" s="8">
        <v>2.4</v>
      </c>
      <c r="D42" s="20">
        <v>1.9</v>
      </c>
      <c r="E42" s="8">
        <v>0.5</v>
      </c>
      <c r="F42" s="38">
        <v>2500</v>
      </c>
      <c r="G42" s="34">
        <f t="shared" ref="G42:G49" si="3">C42*D42*E42*F42</f>
        <v>5699.9999999999991</v>
      </c>
    </row>
    <row r="43" spans="1:8" x14ac:dyDescent="0.35">
      <c r="A43" s="6"/>
      <c r="B43" s="27" t="s">
        <v>42</v>
      </c>
      <c r="C43" s="8">
        <v>2</v>
      </c>
      <c r="D43" s="20">
        <v>1.5</v>
      </c>
      <c r="E43" s="8">
        <v>0.6</v>
      </c>
      <c r="F43" s="38">
        <v>2500</v>
      </c>
      <c r="G43" s="34">
        <f t="shared" si="3"/>
        <v>4500</v>
      </c>
    </row>
    <row r="44" spans="1:8" x14ac:dyDescent="0.35">
      <c r="A44" s="6"/>
      <c r="B44" s="27" t="s">
        <v>43</v>
      </c>
      <c r="C44" s="8">
        <v>2</v>
      </c>
      <c r="D44" s="20">
        <v>1.5</v>
      </c>
      <c r="E44" s="8">
        <v>0.6</v>
      </c>
      <c r="F44" s="38">
        <v>2500</v>
      </c>
      <c r="G44" s="34">
        <f t="shared" si="3"/>
        <v>4500</v>
      </c>
    </row>
    <row r="45" spans="1:8" x14ac:dyDescent="0.35">
      <c r="A45" s="6"/>
      <c r="B45" s="27" t="s">
        <v>44</v>
      </c>
      <c r="C45" s="8">
        <v>2.6</v>
      </c>
      <c r="D45" s="20">
        <v>1.8</v>
      </c>
      <c r="E45" s="8">
        <v>0.5</v>
      </c>
      <c r="F45" s="38">
        <v>2500</v>
      </c>
      <c r="G45" s="34">
        <f t="shared" si="3"/>
        <v>5850.0000000000009</v>
      </c>
    </row>
    <row r="46" spans="1:8" x14ac:dyDescent="0.35">
      <c r="A46" s="6"/>
      <c r="B46" s="27" t="s">
        <v>45</v>
      </c>
      <c r="C46" s="8">
        <v>2.6</v>
      </c>
      <c r="D46" s="20">
        <v>1.8</v>
      </c>
      <c r="E46" s="8">
        <v>0.5</v>
      </c>
      <c r="F46" s="38">
        <v>2500</v>
      </c>
      <c r="G46" s="34">
        <f t="shared" si="3"/>
        <v>5850.0000000000009</v>
      </c>
    </row>
    <row r="47" spans="1:8" x14ac:dyDescent="0.35">
      <c r="A47" s="6"/>
      <c r="B47" s="27" t="s">
        <v>46</v>
      </c>
      <c r="C47" s="8">
        <v>1.7</v>
      </c>
      <c r="D47" s="20">
        <v>1.1499999999999999</v>
      </c>
      <c r="E47" s="8">
        <v>1.2</v>
      </c>
      <c r="F47" s="38">
        <v>2500</v>
      </c>
      <c r="G47" s="34">
        <f t="shared" si="3"/>
        <v>5864.9999999999991</v>
      </c>
    </row>
    <row r="48" spans="1:8" x14ac:dyDescent="0.35">
      <c r="A48" s="6"/>
      <c r="B48" s="27" t="s">
        <v>47</v>
      </c>
      <c r="C48" s="8">
        <v>4</v>
      </c>
      <c r="D48" s="20">
        <v>2.4500000000000002</v>
      </c>
      <c r="E48" s="8">
        <v>0.65</v>
      </c>
      <c r="F48" s="38">
        <v>2500</v>
      </c>
      <c r="G48" s="34">
        <f t="shared" si="3"/>
        <v>15925.000000000002</v>
      </c>
    </row>
    <row r="49" spans="1:7" x14ac:dyDescent="0.35">
      <c r="A49" s="6"/>
      <c r="B49" s="27" t="s">
        <v>48</v>
      </c>
      <c r="C49" s="8">
        <v>4</v>
      </c>
      <c r="D49" s="20">
        <v>2.4500000000000002</v>
      </c>
      <c r="E49" s="8">
        <v>0.65</v>
      </c>
      <c r="F49" s="38">
        <v>2500</v>
      </c>
      <c r="G49" s="34">
        <f t="shared" si="3"/>
        <v>15925.000000000002</v>
      </c>
    </row>
    <row r="50" spans="1:7" x14ac:dyDescent="0.35">
      <c r="A50" s="6"/>
      <c r="B50" s="27" t="s">
        <v>49</v>
      </c>
      <c r="C50" s="8">
        <v>1.5</v>
      </c>
      <c r="D50" s="20">
        <v>1.3</v>
      </c>
      <c r="E50" s="8">
        <v>1.1499999999999999</v>
      </c>
      <c r="F50" s="31">
        <v>11805.5</v>
      </c>
      <c r="G50" s="34">
        <f>C50*D50*E50*F50</f>
        <v>26473.833750000002</v>
      </c>
    </row>
    <row r="51" spans="1:7" x14ac:dyDescent="0.35">
      <c r="A51" s="6"/>
      <c r="B51" s="27"/>
      <c r="C51" s="8"/>
      <c r="D51" s="20"/>
      <c r="E51" s="8"/>
      <c r="F51" s="30"/>
      <c r="G51" s="34"/>
    </row>
    <row r="52" spans="1:7" x14ac:dyDescent="0.35">
      <c r="A52" s="10"/>
      <c r="B52" s="28" t="s">
        <v>50</v>
      </c>
      <c r="C52" s="24" t="s">
        <v>1</v>
      </c>
      <c r="D52" s="25" t="s">
        <v>2</v>
      </c>
      <c r="E52" s="24" t="s">
        <v>3</v>
      </c>
      <c r="F52" s="37"/>
      <c r="G52" s="39"/>
    </row>
    <row r="53" spans="1:7" ht="87" x14ac:dyDescent="0.35">
      <c r="A53" s="6"/>
      <c r="B53" s="27" t="s">
        <v>51</v>
      </c>
      <c r="C53" s="8"/>
      <c r="D53" s="20"/>
      <c r="E53" s="8"/>
      <c r="F53" s="30"/>
      <c r="G53" s="34"/>
    </row>
    <row r="54" spans="1:7" x14ac:dyDescent="0.35">
      <c r="A54" s="6"/>
      <c r="B54" s="27" t="s">
        <v>52</v>
      </c>
      <c r="C54" s="8">
        <v>1.1619999999999999</v>
      </c>
      <c r="D54" s="20">
        <v>44.68</v>
      </c>
      <c r="E54" s="8">
        <v>0.2</v>
      </c>
      <c r="F54" s="31">
        <v>63.3</v>
      </c>
      <c r="G54" s="34">
        <f>C54*D54*F54</f>
        <v>3286.4195279999994</v>
      </c>
    </row>
    <row r="55" spans="1:7" x14ac:dyDescent="0.35">
      <c r="A55" s="6"/>
      <c r="B55" s="27" t="s">
        <v>52</v>
      </c>
      <c r="C55" s="8">
        <v>1</v>
      </c>
      <c r="D55" s="20">
        <v>44.68</v>
      </c>
      <c r="E55" s="8">
        <v>0.2</v>
      </c>
      <c r="F55" s="31">
        <v>63.3</v>
      </c>
      <c r="G55" s="34">
        <f t="shared" ref="G55:G78" si="4">C55*D55*F55</f>
        <v>2828.2439999999997</v>
      </c>
    </row>
    <row r="56" spans="1:7" x14ac:dyDescent="0.35">
      <c r="A56" s="6"/>
      <c r="B56" s="27" t="s">
        <v>52</v>
      </c>
      <c r="C56" s="8">
        <v>1</v>
      </c>
      <c r="D56" s="20">
        <v>44.68</v>
      </c>
      <c r="E56" s="8">
        <v>0.2</v>
      </c>
      <c r="F56" s="31">
        <v>63.3</v>
      </c>
      <c r="G56" s="34">
        <f t="shared" si="4"/>
        <v>2828.2439999999997</v>
      </c>
    </row>
    <row r="57" spans="1:7" x14ac:dyDescent="0.35">
      <c r="A57" s="6"/>
      <c r="B57" s="27" t="s">
        <v>52</v>
      </c>
      <c r="C57" s="8">
        <v>1.8319999999999999</v>
      </c>
      <c r="D57" s="20">
        <v>31.5</v>
      </c>
      <c r="E57" s="8">
        <v>0.2</v>
      </c>
      <c r="F57" s="31">
        <v>63.3</v>
      </c>
      <c r="G57" s="34">
        <f t="shared" si="4"/>
        <v>3652.9163999999996</v>
      </c>
    </row>
    <row r="58" spans="1:7" x14ac:dyDescent="0.35">
      <c r="A58" s="6"/>
      <c r="B58" s="27" t="s">
        <v>52</v>
      </c>
      <c r="C58" s="8">
        <v>10</v>
      </c>
      <c r="D58" s="20">
        <v>23.22666666666667</v>
      </c>
      <c r="E58" s="8">
        <v>0.2</v>
      </c>
      <c r="F58" s="31">
        <v>63.3</v>
      </c>
      <c r="G58" s="34">
        <f t="shared" si="4"/>
        <v>14702.480000000001</v>
      </c>
    </row>
    <row r="59" spans="1:7" x14ac:dyDescent="0.35">
      <c r="A59" s="6"/>
      <c r="B59" s="27" t="s">
        <v>52</v>
      </c>
      <c r="C59" s="8">
        <v>3.5960000000000001</v>
      </c>
      <c r="D59" s="20">
        <v>13.815</v>
      </c>
      <c r="E59" s="8">
        <v>0.2</v>
      </c>
      <c r="F59" s="31">
        <v>63.3</v>
      </c>
      <c r="G59" s="34">
        <f t="shared" si="4"/>
        <v>3144.6642419999998</v>
      </c>
    </row>
    <row r="60" spans="1:7" x14ac:dyDescent="0.35">
      <c r="A60" s="6"/>
      <c r="B60" s="27" t="s">
        <v>52</v>
      </c>
      <c r="C60" s="8">
        <v>1.4100000000000001</v>
      </c>
      <c r="D60" s="20">
        <v>9.4250000000000007</v>
      </c>
      <c r="E60" s="8">
        <v>0.2</v>
      </c>
      <c r="F60" s="31">
        <v>63.3</v>
      </c>
      <c r="G60" s="34">
        <f t="shared" si="4"/>
        <v>841.2095250000001</v>
      </c>
    </row>
    <row r="61" spans="1:7" x14ac:dyDescent="0.35">
      <c r="A61" s="6"/>
      <c r="B61" s="27" t="s">
        <v>52</v>
      </c>
      <c r="C61" s="8">
        <v>4.9939999999999998</v>
      </c>
      <c r="D61" s="20">
        <v>8.02</v>
      </c>
      <c r="E61" s="8">
        <v>0.2</v>
      </c>
      <c r="F61" s="31">
        <v>63.3</v>
      </c>
      <c r="G61" s="34">
        <f t="shared" si="4"/>
        <v>2535.2840039999996</v>
      </c>
    </row>
    <row r="62" spans="1:7" x14ac:dyDescent="0.35">
      <c r="A62" s="6"/>
      <c r="B62" s="27" t="s">
        <v>52</v>
      </c>
      <c r="C62" s="8">
        <v>6.0190000000000019</v>
      </c>
      <c r="D62" s="20">
        <v>6.84</v>
      </c>
      <c r="E62" s="8">
        <v>0.2</v>
      </c>
      <c r="F62" s="31">
        <v>63.3</v>
      </c>
      <c r="G62" s="34">
        <f t="shared" si="4"/>
        <v>2606.0584680000006</v>
      </c>
    </row>
    <row r="63" spans="1:7" x14ac:dyDescent="0.35">
      <c r="A63" s="6"/>
      <c r="B63" s="27" t="s">
        <v>52</v>
      </c>
      <c r="C63" s="8">
        <v>8.1170000000000009</v>
      </c>
      <c r="D63" s="20">
        <v>6.23</v>
      </c>
      <c r="E63" s="8">
        <v>0.2</v>
      </c>
      <c r="F63" s="31">
        <v>63.3</v>
      </c>
      <c r="G63" s="34">
        <f t="shared" si="4"/>
        <v>3201.0120030000003</v>
      </c>
    </row>
    <row r="64" spans="1:7" x14ac:dyDescent="0.35">
      <c r="A64" s="6"/>
      <c r="B64" s="27" t="s">
        <v>52</v>
      </c>
      <c r="C64" s="8">
        <v>0.86999999999999744</v>
      </c>
      <c r="D64" s="20">
        <v>6.13</v>
      </c>
      <c r="E64" s="8">
        <v>0.2</v>
      </c>
      <c r="F64" s="31">
        <v>63.3</v>
      </c>
      <c r="G64" s="34">
        <f t="shared" si="4"/>
        <v>337.58522999999894</v>
      </c>
    </row>
    <row r="65" spans="1:7" x14ac:dyDescent="0.35">
      <c r="A65" s="6"/>
      <c r="B65" s="27" t="s">
        <v>52</v>
      </c>
      <c r="C65" s="8">
        <v>9.1300000000000026</v>
      </c>
      <c r="D65" s="20">
        <v>6.0549999999999997</v>
      </c>
      <c r="E65" s="8">
        <v>0.2</v>
      </c>
      <c r="F65" s="31">
        <v>63.3</v>
      </c>
      <c r="G65" s="34">
        <f t="shared" si="4"/>
        <v>3499.3600950000009</v>
      </c>
    </row>
    <row r="66" spans="1:7" x14ac:dyDescent="0.35">
      <c r="A66" s="6"/>
      <c r="B66" s="27" t="s">
        <v>52</v>
      </c>
      <c r="C66" s="8">
        <v>10</v>
      </c>
      <c r="D66" s="20">
        <v>6.0600000000000005</v>
      </c>
      <c r="E66" s="8">
        <v>0.2</v>
      </c>
      <c r="F66" s="31">
        <v>63.3</v>
      </c>
      <c r="G66" s="34">
        <f t="shared" si="4"/>
        <v>3835.9800000000005</v>
      </c>
    </row>
    <row r="67" spans="1:7" x14ac:dyDescent="0.35">
      <c r="A67" s="6"/>
      <c r="B67" s="27" t="s">
        <v>52</v>
      </c>
      <c r="C67" s="8">
        <v>0.86999999999999744</v>
      </c>
      <c r="D67" s="20">
        <v>6.0600000000000005</v>
      </c>
      <c r="E67" s="8">
        <v>0.2</v>
      </c>
      <c r="F67" s="31">
        <v>63.3</v>
      </c>
      <c r="G67" s="34">
        <f t="shared" si="4"/>
        <v>333.73025999999902</v>
      </c>
    </row>
    <row r="68" spans="1:7" x14ac:dyDescent="0.35">
      <c r="A68" s="6"/>
      <c r="B68" s="27" t="s">
        <v>52</v>
      </c>
      <c r="C68" s="8">
        <v>12.856999999999999</v>
      </c>
      <c r="D68" s="20">
        <v>6.2149999999999999</v>
      </c>
      <c r="E68" s="8">
        <v>0.2</v>
      </c>
      <c r="F68" s="31">
        <v>63.3</v>
      </c>
      <c r="G68" s="34">
        <f t="shared" si="4"/>
        <v>5058.0659414999991</v>
      </c>
    </row>
    <row r="69" spans="1:7" x14ac:dyDescent="0.35">
      <c r="A69" s="6"/>
      <c r="B69" s="27" t="s">
        <v>52</v>
      </c>
      <c r="C69" s="8">
        <v>5</v>
      </c>
      <c r="D69" s="20">
        <v>6.3049999999999997</v>
      </c>
      <c r="E69" s="8">
        <v>0.2</v>
      </c>
      <c r="F69" s="31">
        <v>63.3</v>
      </c>
      <c r="G69" s="34">
        <f t="shared" si="4"/>
        <v>1995.5324999999998</v>
      </c>
    </row>
    <row r="70" spans="1:7" x14ac:dyDescent="0.35">
      <c r="A70" s="6"/>
      <c r="B70" s="27" t="s">
        <v>52</v>
      </c>
      <c r="C70" s="8">
        <v>2.1430000000000007</v>
      </c>
      <c r="D70" s="20">
        <v>6.3049999999999997</v>
      </c>
      <c r="E70" s="8">
        <v>0.2</v>
      </c>
      <c r="F70" s="31">
        <v>63.3</v>
      </c>
      <c r="G70" s="34">
        <f t="shared" si="4"/>
        <v>855.28522950000024</v>
      </c>
    </row>
    <row r="71" spans="1:7" x14ac:dyDescent="0.35">
      <c r="A71" s="6"/>
      <c r="B71" s="27" t="s">
        <v>52</v>
      </c>
      <c r="C71" s="8">
        <v>2.8569999999999993</v>
      </c>
      <c r="D71" s="20">
        <v>6.3049999999999997</v>
      </c>
      <c r="E71" s="8">
        <v>0.2</v>
      </c>
      <c r="F71" s="31">
        <v>63.3</v>
      </c>
      <c r="G71" s="34">
        <f t="shared" si="4"/>
        <v>1140.2472704999998</v>
      </c>
    </row>
    <row r="72" spans="1:7" x14ac:dyDescent="0.35">
      <c r="A72" s="6"/>
      <c r="B72" s="27" t="s">
        <v>52</v>
      </c>
      <c r="C72" s="8">
        <v>3.1159999999999997</v>
      </c>
      <c r="D72" s="20">
        <v>6.2249999999999996</v>
      </c>
      <c r="E72" s="8">
        <v>0.2</v>
      </c>
      <c r="F72" s="31">
        <v>63.3</v>
      </c>
      <c r="G72" s="34">
        <f t="shared" si="4"/>
        <v>1227.8364299999998</v>
      </c>
    </row>
    <row r="73" spans="1:7" x14ac:dyDescent="0.35">
      <c r="A73" s="6"/>
      <c r="B73" s="27" t="s">
        <v>52</v>
      </c>
      <c r="C73" s="8">
        <v>5</v>
      </c>
      <c r="D73" s="20">
        <v>6.165</v>
      </c>
      <c r="E73" s="8">
        <v>0.2</v>
      </c>
      <c r="F73" s="31">
        <v>63.3</v>
      </c>
      <c r="G73" s="34">
        <f t="shared" si="4"/>
        <v>1951.2224999999999</v>
      </c>
    </row>
    <row r="74" spans="1:7" x14ac:dyDescent="0.35">
      <c r="A74" s="6"/>
      <c r="B74" s="27" t="s">
        <v>52</v>
      </c>
      <c r="C74" s="8">
        <v>5</v>
      </c>
      <c r="D74" s="20">
        <v>6.24</v>
      </c>
      <c r="E74" s="8">
        <v>0.2</v>
      </c>
      <c r="F74" s="31">
        <v>63.3</v>
      </c>
      <c r="G74" s="34">
        <f t="shared" si="4"/>
        <v>1974.96</v>
      </c>
    </row>
    <row r="75" spans="1:7" x14ac:dyDescent="0.35">
      <c r="A75" s="6"/>
      <c r="B75" s="27" t="s">
        <v>52</v>
      </c>
      <c r="C75" s="8">
        <v>4.027000000000001</v>
      </c>
      <c r="D75" s="20">
        <v>6.32</v>
      </c>
      <c r="E75" s="8">
        <v>0.2</v>
      </c>
      <c r="F75" s="31">
        <v>63.3</v>
      </c>
      <c r="G75" s="34">
        <f t="shared" si="4"/>
        <v>1611.0255120000004</v>
      </c>
    </row>
    <row r="76" spans="1:7" x14ac:dyDescent="0.35">
      <c r="A76" s="6"/>
      <c r="B76" s="27" t="s">
        <v>52</v>
      </c>
      <c r="C76" s="8">
        <v>14.283000000000001</v>
      </c>
      <c r="D76" s="20">
        <v>6.32</v>
      </c>
      <c r="E76" s="8">
        <v>0.2</v>
      </c>
      <c r="F76" s="31">
        <v>63.3</v>
      </c>
      <c r="G76" s="34">
        <f t="shared" si="4"/>
        <v>5713.9998480000004</v>
      </c>
    </row>
    <row r="77" spans="1:7" x14ac:dyDescent="0.35">
      <c r="A77" s="6"/>
      <c r="B77" s="27" t="s">
        <v>52</v>
      </c>
      <c r="C77" s="8">
        <v>3.9669999999999987</v>
      </c>
      <c r="D77" s="20">
        <v>6.18</v>
      </c>
      <c r="E77" s="8">
        <v>0.2</v>
      </c>
      <c r="F77" s="31">
        <v>63.3</v>
      </c>
      <c r="G77" s="34">
        <f t="shared" si="4"/>
        <v>1551.8665979999994</v>
      </c>
    </row>
    <row r="78" spans="1:7" x14ac:dyDescent="0.35">
      <c r="A78" s="6"/>
      <c r="B78" s="27" t="s">
        <v>52</v>
      </c>
      <c r="C78" s="8">
        <v>40.33</v>
      </c>
      <c r="D78" s="20">
        <v>8.09</v>
      </c>
      <c r="E78" s="8">
        <v>0.2</v>
      </c>
      <c r="F78" s="31">
        <v>63.3</v>
      </c>
      <c r="G78" s="34">
        <f t="shared" si="4"/>
        <v>20652.872009999999</v>
      </c>
    </row>
    <row r="79" spans="1:7" x14ac:dyDescent="0.35">
      <c r="A79" s="6"/>
      <c r="B79" s="27"/>
      <c r="C79" s="8"/>
      <c r="D79" s="20"/>
      <c r="E79" s="8"/>
      <c r="F79" s="30"/>
      <c r="G79" s="34"/>
    </row>
    <row r="80" spans="1:7" x14ac:dyDescent="0.35">
      <c r="A80" s="6"/>
      <c r="B80" s="28" t="s">
        <v>53</v>
      </c>
      <c r="C80" s="24" t="s">
        <v>1</v>
      </c>
      <c r="D80" s="25" t="s">
        <v>2</v>
      </c>
      <c r="E80" s="24" t="s">
        <v>3</v>
      </c>
      <c r="F80" s="37"/>
      <c r="G80" s="34"/>
    </row>
    <row r="81" spans="1:7" x14ac:dyDescent="0.35">
      <c r="A81" s="6"/>
      <c r="B81" s="27" t="s">
        <v>54</v>
      </c>
      <c r="C81" s="8">
        <v>252</v>
      </c>
      <c r="D81" s="20">
        <v>0.15</v>
      </c>
      <c r="E81" s="8">
        <v>0.15</v>
      </c>
      <c r="F81" s="31">
        <v>28</v>
      </c>
      <c r="G81" s="34">
        <f>C81*F81</f>
        <v>7056</v>
      </c>
    </row>
    <row r="82" spans="1:7" x14ac:dyDescent="0.35">
      <c r="A82" s="6"/>
      <c r="B82" s="27" t="s">
        <v>55</v>
      </c>
      <c r="C82" s="8">
        <v>36</v>
      </c>
      <c r="D82" s="20">
        <v>0.2</v>
      </c>
      <c r="E82" s="8">
        <v>0.15</v>
      </c>
      <c r="F82" s="31">
        <v>35</v>
      </c>
      <c r="G82" s="34">
        <f>C82*F82</f>
        <v>1260</v>
      </c>
    </row>
    <row r="83" spans="1:7" x14ac:dyDescent="0.35">
      <c r="A83" s="6"/>
      <c r="B83" s="27"/>
      <c r="C83" s="8"/>
      <c r="D83" s="20"/>
      <c r="E83" s="8"/>
      <c r="F83" s="30"/>
      <c r="G83" s="34"/>
    </row>
    <row r="84" spans="1:7" ht="58" x14ac:dyDescent="0.35">
      <c r="A84" s="6"/>
      <c r="B84" s="27" t="s">
        <v>56</v>
      </c>
      <c r="C84" s="24" t="s">
        <v>1</v>
      </c>
      <c r="D84" s="25" t="s">
        <v>2</v>
      </c>
      <c r="E84" s="24" t="s">
        <v>3</v>
      </c>
      <c r="F84" s="37"/>
      <c r="G84" s="34"/>
    </row>
    <row r="85" spans="1:7" x14ac:dyDescent="0.35">
      <c r="A85" s="6"/>
      <c r="B85" s="27" t="s">
        <v>57</v>
      </c>
      <c r="C85" s="8">
        <v>5</v>
      </c>
      <c r="D85" s="20">
        <v>0.3</v>
      </c>
      <c r="E85" s="8">
        <v>0.7</v>
      </c>
      <c r="F85" s="38">
        <v>2156</v>
      </c>
      <c r="G85" s="34">
        <f>F85*C85</f>
        <v>10780</v>
      </c>
    </row>
    <row r="86" spans="1:7" x14ac:dyDescent="0.35">
      <c r="A86" s="6"/>
      <c r="B86" s="27" t="s">
        <v>58</v>
      </c>
      <c r="C86" s="8">
        <v>12.5</v>
      </c>
      <c r="D86" s="20">
        <v>0.3</v>
      </c>
      <c r="E86" s="8">
        <v>0.5</v>
      </c>
      <c r="F86" s="38">
        <v>2156</v>
      </c>
      <c r="G86" s="34">
        <f t="shared" ref="G86:G91" si="5">F86*C86</f>
        <v>26950</v>
      </c>
    </row>
    <row r="87" spans="1:7" x14ac:dyDescent="0.35">
      <c r="A87" s="6"/>
      <c r="B87" s="27" t="s">
        <v>59</v>
      </c>
      <c r="C87" s="8">
        <v>10</v>
      </c>
      <c r="D87" s="20">
        <v>0.3</v>
      </c>
      <c r="E87" s="8">
        <v>0.8</v>
      </c>
      <c r="F87" s="38">
        <v>2156</v>
      </c>
      <c r="G87" s="34">
        <f t="shared" si="5"/>
        <v>21560</v>
      </c>
    </row>
    <row r="88" spans="1:7" x14ac:dyDescent="0.35">
      <c r="A88" s="6"/>
      <c r="B88" s="27" t="s">
        <v>60</v>
      </c>
      <c r="C88" s="8">
        <v>13.5</v>
      </c>
      <c r="D88" s="20">
        <v>0.3</v>
      </c>
      <c r="E88" s="8">
        <v>0.8</v>
      </c>
      <c r="F88" s="38">
        <v>2156</v>
      </c>
      <c r="G88" s="34">
        <f t="shared" si="5"/>
        <v>29106</v>
      </c>
    </row>
    <row r="89" spans="1:7" x14ac:dyDescent="0.35">
      <c r="A89" s="6"/>
      <c r="B89" s="27" t="s">
        <v>61</v>
      </c>
      <c r="C89" s="8">
        <v>17</v>
      </c>
      <c r="D89" s="20">
        <v>0.3</v>
      </c>
      <c r="E89" s="8">
        <v>0.5</v>
      </c>
      <c r="F89" s="38">
        <v>2156</v>
      </c>
      <c r="G89" s="34">
        <f t="shared" si="5"/>
        <v>36652</v>
      </c>
    </row>
    <row r="90" spans="1:7" x14ac:dyDescent="0.35">
      <c r="A90" s="6"/>
      <c r="B90" s="27" t="s">
        <v>62</v>
      </c>
      <c r="C90" s="8">
        <v>4</v>
      </c>
      <c r="D90" s="20">
        <v>0.3</v>
      </c>
      <c r="E90" s="8">
        <v>0.4</v>
      </c>
      <c r="F90" s="38">
        <v>2156</v>
      </c>
      <c r="G90" s="34">
        <f t="shared" si="5"/>
        <v>8624</v>
      </c>
    </row>
    <row r="91" spans="1:7" ht="15" thickBot="1" x14ac:dyDescent="0.4">
      <c r="A91" s="12"/>
      <c r="B91" s="29" t="s">
        <v>63</v>
      </c>
      <c r="C91" s="13">
        <v>14</v>
      </c>
      <c r="D91" s="22">
        <v>0.3</v>
      </c>
      <c r="E91" s="13">
        <v>0.7</v>
      </c>
      <c r="F91" s="40">
        <v>2156</v>
      </c>
      <c r="G91" s="41">
        <f t="shared" si="5"/>
        <v>30184</v>
      </c>
    </row>
    <row r="96" spans="1:7" x14ac:dyDescent="0.35">
      <c r="F96" t="s">
        <v>79</v>
      </c>
      <c r="G96" s="38">
        <f>SUM(G3:G91)</f>
        <v>857041.59934449999</v>
      </c>
    </row>
    <row r="97" spans="6:7" x14ac:dyDescent="0.35">
      <c r="F97" t="s">
        <v>80</v>
      </c>
      <c r="G97" s="38">
        <f>G96*0.1</f>
        <v>85704.159934449999</v>
      </c>
    </row>
    <row r="98" spans="6:7" x14ac:dyDescent="0.35">
      <c r="G98" s="38"/>
    </row>
    <row r="99" spans="6:7" ht="15" thickBot="1" x14ac:dyDescent="0.4">
      <c r="F99" s="2" t="s">
        <v>81</v>
      </c>
      <c r="G99" s="42">
        <f>G96+G97</f>
        <v>942745.75927895005</v>
      </c>
    </row>
    <row r="100" spans="6:7" ht="15" thickTop="1" x14ac:dyDescent="0.35">
      <c r="G100" s="38"/>
    </row>
  </sheetData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FRP 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Liam Creaton</dc:creator>
  <cp:lastModifiedBy>Admin LF Construction Services</cp:lastModifiedBy>
  <cp:lastPrinted>2026-04-18T01:43:14Z</cp:lastPrinted>
  <dcterms:created xsi:type="dcterms:W3CDTF">2026-04-09T08:00:47Z</dcterms:created>
  <dcterms:modified xsi:type="dcterms:W3CDTF">2026-04-20T00:35:27Z</dcterms:modified>
</cp:coreProperties>
</file>